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90" activeTab="0"/>
  </bookViews>
  <sheets>
    <sheet name="申請様式別紙（乗合バス）※不足する場合は行を追加" sheetId="1" r:id="rId1"/>
    <sheet name="申請様式別紙（記載例）" sheetId="2" r:id="rId2"/>
  </sheets>
  <definedNames>
    <definedName name="_xlfn.IFERROR" hidden="1">#NAME?</definedName>
    <definedName name="_xlfn_IFERROR">#N/A</definedName>
    <definedName name="_xlnm.Print_Area" localSheetId="1">'申請様式別紙（記載例）'!$A$1:$O$25</definedName>
    <definedName name="_xlnm.Print_Area" localSheetId="0">'申請様式別紙（乗合バス）※不足する場合は行を追加'!$A$1:$O$25</definedName>
    <definedName name="_xlnm.Print_Titles" localSheetId="1">'申請様式別紙（記載例）'!$4:$4</definedName>
    <definedName name="_xlnm.Print_Titles" localSheetId="0">'申請様式別紙（乗合バス）※不足する場合は行を追加'!$4:$4</definedName>
    <definedName name="Excel_BuiltIn__FilterDatabase" localSheetId="1">#N/A</definedName>
    <definedName name="Excel_BuiltIn__FilterDatabase" localSheetId="0">#N/A</definedName>
    <definedName name="_xlnm.Print_Area" localSheetId="1">'申請様式別紙（記載例）'!$A$1:$O$25</definedName>
    <definedName name="_xlnm.Print_Area" localSheetId="0">'申請様式別紙（乗合バス）※不足する場合は行を追加'!$A$1:$O$25</definedName>
    <definedName name="_xlnm.Print_Titles" localSheetId="1">'申請様式別紙（記載例）'!$4:$4</definedName>
    <definedName name="_xlnm.Print_Titles" localSheetId="0">'申請様式別紙（乗合バス）※不足する場合は行を追加'!$4:$4</definedName>
  </definedNames>
  <calcPr fullCalcOnLoad="1"/>
</workbook>
</file>

<file path=xl/comments1.xml><?xml version="1.0" encoding="utf-8"?>
<comments xmlns="http://schemas.openxmlformats.org/spreadsheetml/2006/main">
  <authors>
    <author/>
  </authors>
  <commentList>
    <comment ref="G4" authorId="0">
      <text>
        <r>
          <rPr>
            <sz val="9"/>
            <color indexed="8"/>
            <rFont val="DejaVu Sans"/>
            <family val="2"/>
          </rPr>
          <t>乗合バス事業における直近の決算における経常費用を同期間の実車走行キロで除した１</t>
        </r>
        <r>
          <rPr>
            <sz val="9"/>
            <color indexed="8"/>
            <rFont val="ＭＳ Ｐゴシック"/>
            <family val="3"/>
          </rPr>
          <t>km</t>
        </r>
        <r>
          <rPr>
            <sz val="9"/>
            <color indexed="8"/>
            <rFont val="DejaVu Sans"/>
            <family val="2"/>
          </rPr>
          <t>当たりの標準経常費用（小数点第２位まで）</t>
        </r>
      </text>
    </comment>
    <comment ref="I4" authorId="0">
      <text>
        <r>
          <rPr>
            <sz val="9"/>
            <color indexed="8"/>
            <rFont val="DejaVu Sans"/>
            <family val="2"/>
          </rPr>
          <t xml:space="preserve">往路，復路の平均値（小数点第２位以下は切り捨て）
</t>
        </r>
      </text>
    </comment>
    <comment ref="J4" authorId="0">
      <text>
        <r>
          <rPr>
            <sz val="9"/>
            <color indexed="8"/>
            <rFont val="DejaVu Sans"/>
            <family val="2"/>
          </rPr>
          <t xml:space="preserve">令和２年４月１日時点で国土交通省に届け出ている回数
</t>
        </r>
      </text>
    </comment>
  </commentList>
</comments>
</file>

<file path=xl/comments2.xml><?xml version="1.0" encoding="utf-8"?>
<comments xmlns="http://schemas.openxmlformats.org/spreadsheetml/2006/main">
  <authors>
    <author/>
  </authors>
  <commentList>
    <comment ref="G4" authorId="0">
      <text>
        <r>
          <rPr>
            <sz val="9"/>
            <color indexed="8"/>
            <rFont val="DejaVu Sans"/>
            <family val="2"/>
          </rPr>
          <t>乗合バス事業における直近の決算における経常費用を同期間の実車走行キロで除した１</t>
        </r>
        <r>
          <rPr>
            <sz val="9"/>
            <color indexed="8"/>
            <rFont val="ＭＳ Ｐゴシック"/>
            <family val="3"/>
          </rPr>
          <t>km</t>
        </r>
        <r>
          <rPr>
            <sz val="9"/>
            <color indexed="8"/>
            <rFont val="DejaVu Sans"/>
            <family val="2"/>
          </rPr>
          <t>当たりの標準経常費用（小数点第２位まで）</t>
        </r>
      </text>
    </comment>
    <comment ref="I4" authorId="0">
      <text>
        <r>
          <rPr>
            <sz val="9"/>
            <color indexed="8"/>
            <rFont val="DejaVu Sans"/>
            <family val="2"/>
          </rPr>
          <t xml:space="preserve">往路，復路の平均値（小数点第２位以下は切り捨て）
</t>
        </r>
      </text>
    </comment>
    <comment ref="J4" authorId="0">
      <text>
        <r>
          <rPr>
            <sz val="9"/>
            <color indexed="8"/>
            <rFont val="DejaVu Sans"/>
            <family val="2"/>
          </rPr>
          <t xml:space="preserve">令和２年４月１日時点で国土交通省に届け出ている回数
</t>
        </r>
      </text>
    </comment>
  </commentList>
</comments>
</file>

<file path=xl/sharedStrings.xml><?xml version="1.0" encoding="utf-8"?>
<sst xmlns="http://schemas.openxmlformats.org/spreadsheetml/2006/main" count="51" uniqueCount="26">
  <si>
    <t>稲敷市地域公共交通維持確保支援金支給申請書兼請求書（乗合バス事業者）　別紙様式</t>
  </si>
  <si>
    <t>様式１－２別紙様式</t>
  </si>
  <si>
    <t>↓自動計算</t>
  </si>
  <si>
    <t>↓自動計算↓</t>
  </si>
  <si>
    <t>市町村からの補助を
受けている場合のみ記載</t>
  </si>
  <si>
    <t>事業者名</t>
  </si>
  <si>
    <t>起点</t>
  </si>
  <si>
    <t>主たる経由地</t>
  </si>
  <si>
    <t>運行終点</t>
  </si>
  <si>
    <r>
      <rPr>
        <sz val="9"/>
        <rFont val="DejaVu Sans"/>
        <family val="2"/>
      </rPr>
      <t xml:space="preserve">事業者実績
キロ当たり
経常費用（円）
</t>
    </r>
    <r>
      <rPr>
        <sz val="9"/>
        <rFont val="ＭＳ 明朝"/>
        <family val="1"/>
      </rPr>
      <t>B</t>
    </r>
  </si>
  <si>
    <r>
      <rPr>
        <sz val="9"/>
        <rFont val="ＭＳ 明朝"/>
        <family val="1"/>
      </rPr>
      <t>A</t>
    </r>
    <r>
      <rPr>
        <sz val="9"/>
        <rFont val="DejaVu Sans"/>
        <family val="2"/>
      </rPr>
      <t>又は</t>
    </r>
    <r>
      <rPr>
        <sz val="9"/>
        <rFont val="ＭＳ 明朝"/>
        <family val="1"/>
      </rPr>
      <t>B</t>
    </r>
    <r>
      <rPr>
        <sz val="9"/>
        <rFont val="DejaVu Sans"/>
        <family val="2"/>
      </rPr>
      <t xml:space="preserve">のいずれか低い方（円）
</t>
    </r>
    <r>
      <rPr>
        <sz val="9"/>
        <rFont val="ＭＳ 明朝"/>
        <family val="1"/>
      </rPr>
      <t>C</t>
    </r>
  </si>
  <si>
    <r>
      <rPr>
        <sz val="9"/>
        <rFont val="DejaVu Sans"/>
        <family val="2"/>
      </rPr>
      <t>系統の
市内区間の
キロ程
（</t>
    </r>
    <r>
      <rPr>
        <sz val="9"/>
        <rFont val="ＭＳ 明朝"/>
        <family val="1"/>
      </rPr>
      <t>km</t>
    </r>
    <r>
      <rPr>
        <sz val="9"/>
        <rFont val="DejaVu Sans"/>
        <family val="2"/>
      </rPr>
      <t xml:space="preserve">）
</t>
    </r>
    <r>
      <rPr>
        <sz val="9"/>
        <rFont val="ＭＳ 明朝"/>
        <family val="1"/>
      </rPr>
      <t>D</t>
    </r>
  </si>
  <si>
    <r>
      <rPr>
        <sz val="9"/>
        <rFont val="DejaVu Sans"/>
        <family val="2"/>
      </rPr>
      <t xml:space="preserve">平日１日当たり運行回数（回）
</t>
    </r>
    <r>
      <rPr>
        <sz val="9"/>
        <rFont val="ＭＳ 明朝"/>
        <family val="1"/>
      </rPr>
      <t>E</t>
    </r>
  </si>
  <si>
    <r>
      <rPr>
        <sz val="9"/>
        <rFont val="DejaVu Sans"/>
        <family val="2"/>
      </rPr>
      <t xml:space="preserve">数値
（運行回数に応じた数値）
</t>
    </r>
    <r>
      <rPr>
        <sz val="9"/>
        <rFont val="ＭＳ 明朝"/>
        <family val="1"/>
      </rPr>
      <t>F</t>
    </r>
  </si>
  <si>
    <r>
      <rPr>
        <sz val="10"/>
        <rFont val="ＭＳ 明朝"/>
        <family val="1"/>
      </rPr>
      <t xml:space="preserve">
</t>
    </r>
    <r>
      <rPr>
        <sz val="10"/>
        <rFont val="DejaVu Sans"/>
        <family val="2"/>
      </rPr>
      <t xml:space="preserve">補助申請額（円）
</t>
    </r>
    <r>
      <rPr>
        <sz val="10"/>
        <rFont val="ＭＳ 明朝"/>
        <family val="1"/>
      </rPr>
      <t>G=C×D×F
(</t>
    </r>
    <r>
      <rPr>
        <sz val="10"/>
        <rFont val="DejaVu Sans"/>
        <family val="2"/>
      </rPr>
      <t>端数切捨て</t>
    </r>
    <r>
      <rPr>
        <sz val="10"/>
        <rFont val="ＭＳ 明朝"/>
        <family val="1"/>
      </rPr>
      <t>)</t>
    </r>
  </si>
  <si>
    <t>赤字額に
対する
補助の割合</t>
  </si>
  <si>
    <r>
      <rPr>
        <sz val="10"/>
        <rFont val="DejaVu Sans"/>
        <family val="2"/>
      </rPr>
      <t xml:space="preserve">合　計
</t>
    </r>
    <r>
      <rPr>
        <sz val="10"/>
        <rFont val="ＭＳ 明朝"/>
        <family val="1"/>
      </rPr>
      <t>(</t>
    </r>
    <r>
      <rPr>
        <sz val="10"/>
        <rFont val="DejaVu Sans"/>
        <family val="2"/>
      </rPr>
      <t>円）</t>
    </r>
  </si>
  <si>
    <t>○○○○㈱</t>
  </si>
  <si>
    <t>○○営業所</t>
  </si>
  <si>
    <t>○○，△△</t>
  </si>
  <si>
    <t>水戸駅</t>
  </si>
  <si>
    <t>●●駅</t>
  </si>
  <si>
    <t>（注）起点，主たる経由地，終点，キロ程，運行回数は，「運行系統別輸送実績報告書（令和3年度）」の記載と一致させること。</t>
  </si>
  <si>
    <r>
      <t>R4</t>
    </r>
    <r>
      <rPr>
        <sz val="9"/>
        <rFont val="ＭＳ Ｐゴシック"/>
        <family val="3"/>
      </rPr>
      <t>年度北関東ブロックキロ当たり経常費用</t>
    </r>
    <r>
      <rPr>
        <sz val="9"/>
        <rFont val="ＭＳ 明朝"/>
        <family val="1"/>
      </rPr>
      <t>(</t>
    </r>
    <r>
      <rPr>
        <sz val="9"/>
        <rFont val="ＭＳ Ｐゴシック"/>
        <family val="3"/>
      </rPr>
      <t>円</t>
    </r>
    <r>
      <rPr>
        <sz val="9"/>
        <rFont val="ＭＳ 明朝"/>
        <family val="1"/>
      </rPr>
      <t>)
A</t>
    </r>
  </si>
  <si>
    <r>
      <t>R3</t>
    </r>
    <r>
      <rPr>
        <sz val="9"/>
        <rFont val="ＭＳ Ｐゴシック"/>
        <family val="3"/>
      </rPr>
      <t>年度の
市町村からの補助額</t>
    </r>
  </si>
  <si>
    <r>
      <t>R3</t>
    </r>
    <r>
      <rPr>
        <sz val="9"/>
        <rFont val="ＭＳ Ｐゴシック"/>
        <family val="3"/>
      </rPr>
      <t>年度の系統ごとの赤字額</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</si>
</sst>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quot;▲ &quot;#,##0.0"/>
    <numFmt numFmtId="178" formatCode="#,##0_);[Red]\(#,##0\)"/>
    <numFmt numFmtId="179" formatCode="#,##0;&quot;▲ &quot;#,##0"/>
    <numFmt numFmtId="180" formatCode="0.0%"/>
    <numFmt numFmtId="181" formatCode="#,##0.00_);[Red]\(#,##0.00\)"/>
    <numFmt numFmtId="182" formatCode="#,##0.0"/>
  </numFmts>
  <fonts count="50">
    <font>
      <sz val="11"/>
      <name val="ＭＳ Ｐゴシック"/>
      <family val="3"/>
    </font>
    <font>
      <sz val="10"/>
      <name val="Arial"/>
      <family val="2"/>
    </font>
    <font>
      <sz val="12"/>
      <name val="DejaVu Sans"/>
      <family val="2"/>
    </font>
    <font>
      <sz val="12"/>
      <name val="ＭＳ ゴシック"/>
      <family val="3"/>
    </font>
    <font>
      <sz val="11"/>
      <name val="DejaVu Sans"/>
      <family val="2"/>
    </font>
    <font>
      <sz val="11"/>
      <name val="ＭＳ Ｐ明朝"/>
      <family val="1"/>
    </font>
    <font>
      <sz val="10"/>
      <name val="DejaVu Sans"/>
      <family val="2"/>
    </font>
    <font>
      <sz val="10"/>
      <name val="ＭＳ 明朝"/>
      <family val="1"/>
    </font>
    <font>
      <sz val="9"/>
      <name val="ＭＳ 明朝"/>
      <family val="1"/>
    </font>
    <font>
      <sz val="9"/>
      <name val="DejaVu Sans"/>
      <family val="2"/>
    </font>
    <font>
      <sz val="9"/>
      <name val="ＭＳ Ｐゴシック"/>
      <family val="3"/>
    </font>
    <font>
      <sz val="11"/>
      <name val="ＭＳ 明朝"/>
      <family val="1"/>
    </font>
    <font>
      <sz val="9"/>
      <color indexed="8"/>
      <name val="DejaVu Sans"/>
      <family val="2"/>
    </font>
    <font>
      <sz val="9"/>
      <color indexed="8"/>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8" fontId="0" fillId="0" borderId="0" applyBorder="0" applyProtection="0">
      <alignment vertical="center"/>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Border="0" applyProtection="0">
      <alignment vertical="center"/>
    </xf>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6">
    <xf numFmtId="0" fontId="0" fillId="0" borderId="0" xfId="0"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shrinkToFit="1"/>
    </xf>
    <xf numFmtId="0" fontId="0" fillId="0" borderId="0" xfId="0" applyFont="1" applyBorder="1" applyAlignment="1">
      <alignment vertical="center" shrinkToFit="1"/>
    </xf>
    <xf numFmtId="4" fontId="3" fillId="0" borderId="0" xfId="0" applyNumberFormat="1" applyFont="1" applyBorder="1" applyAlignment="1">
      <alignment horizontal="center" vertical="center"/>
    </xf>
    <xf numFmtId="176" fontId="4" fillId="0" borderId="0" xfId="0" applyNumberFormat="1" applyFont="1" applyAlignment="1">
      <alignment horizontal="right"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1" xfId="0" applyFont="1" applyBorder="1" applyAlignment="1">
      <alignment vertical="center"/>
    </xf>
    <xf numFmtId="0" fontId="4" fillId="0" borderId="12" xfId="0" applyFont="1" applyBorder="1" applyAlignment="1">
      <alignment horizontal="center" vertical="center"/>
    </xf>
    <xf numFmtId="0" fontId="6"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8" fillId="33" borderId="16"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9" fillId="33"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8" fillId="33" borderId="17" xfId="0" applyFont="1" applyFill="1" applyBorder="1" applyAlignment="1">
      <alignment horizontal="center" vertical="center" wrapText="1"/>
    </xf>
    <xf numFmtId="176" fontId="9" fillId="0" borderId="10" xfId="0" applyNumberFormat="1" applyFont="1" applyBorder="1" applyAlignment="1">
      <alignment horizontal="center" vertical="center" wrapText="1"/>
    </xf>
    <xf numFmtId="0" fontId="10" fillId="0" borderId="0" xfId="0" applyFont="1" applyAlignment="1">
      <alignment vertical="center"/>
    </xf>
    <xf numFmtId="0" fontId="11" fillId="0" borderId="18" xfId="0" applyFont="1" applyBorder="1" applyAlignment="1">
      <alignment vertical="center" wrapText="1"/>
    </xf>
    <xf numFmtId="0" fontId="7" fillId="0" borderId="19" xfId="0" applyFont="1" applyBorder="1" applyAlignment="1">
      <alignmen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2" fontId="7" fillId="0" borderId="22" xfId="0" applyNumberFormat="1" applyFont="1" applyBorder="1" applyAlignment="1">
      <alignment horizontal="right" vertical="center"/>
    </xf>
    <xf numFmtId="2" fontId="7" fillId="0" borderId="22" xfId="0" applyNumberFormat="1" applyFont="1" applyBorder="1" applyAlignment="1">
      <alignment vertical="center"/>
    </xf>
    <xf numFmtId="177" fontId="7" fillId="0" borderId="22" xfId="0" applyNumberFormat="1" applyFont="1" applyBorder="1" applyAlignment="1">
      <alignment vertical="center"/>
    </xf>
    <xf numFmtId="178" fontId="7" fillId="0" borderId="22" xfId="0" applyNumberFormat="1" applyFont="1" applyBorder="1" applyAlignment="1">
      <alignment vertical="center"/>
    </xf>
    <xf numFmtId="179" fontId="7" fillId="0" borderId="22" xfId="0" applyNumberFormat="1" applyFont="1" applyBorder="1" applyAlignment="1">
      <alignment vertical="center"/>
    </xf>
    <xf numFmtId="3" fontId="7" fillId="0" borderId="22" xfId="0" applyNumberFormat="1" applyFont="1" applyBorder="1" applyAlignment="1">
      <alignment vertical="center"/>
    </xf>
    <xf numFmtId="180" fontId="10" fillId="0" borderId="22" xfId="43" applyNumberFormat="1" applyFont="1" applyBorder="1" applyAlignment="1" applyProtection="1">
      <alignment horizontal="center" vertical="center"/>
      <protection/>
    </xf>
    <xf numFmtId="0" fontId="7" fillId="0" borderId="23" xfId="0" applyFont="1" applyBorder="1" applyAlignment="1">
      <alignment vertical="center"/>
    </xf>
    <xf numFmtId="0" fontId="7" fillId="0" borderId="12" xfId="0" applyFont="1" applyBorder="1" applyAlignment="1">
      <alignment horizontal="left" vertical="center"/>
    </xf>
    <xf numFmtId="0" fontId="7" fillId="0" borderId="24" xfId="0" applyFont="1" applyBorder="1" applyAlignment="1">
      <alignment horizontal="left" vertical="center"/>
    </xf>
    <xf numFmtId="181" fontId="7" fillId="0" borderId="23" xfId="33" applyNumberFormat="1" applyFont="1" applyBorder="1" applyAlignment="1" applyProtection="1">
      <alignment vertical="center"/>
      <protection/>
    </xf>
    <xf numFmtId="177" fontId="7" fillId="0" borderId="23" xfId="0" applyNumberFormat="1" applyFont="1" applyBorder="1" applyAlignment="1">
      <alignment vertical="center"/>
    </xf>
    <xf numFmtId="179" fontId="7" fillId="0" borderId="23" xfId="0" applyNumberFormat="1" applyFont="1" applyBorder="1" applyAlignment="1">
      <alignment vertical="center"/>
    </xf>
    <xf numFmtId="178" fontId="7" fillId="0" borderId="23" xfId="0" applyNumberFormat="1" applyFont="1" applyBorder="1" applyAlignment="1">
      <alignment vertical="center"/>
    </xf>
    <xf numFmtId="0" fontId="7" fillId="0" borderId="24" xfId="0" applyFont="1" applyBorder="1" applyAlignment="1">
      <alignment horizontal="left" vertical="center" wrapText="1"/>
    </xf>
    <xf numFmtId="0" fontId="7" fillId="0" borderId="23" xfId="0" applyFont="1" applyBorder="1" applyAlignment="1">
      <alignment horizontal="left" vertical="center"/>
    </xf>
    <xf numFmtId="0" fontId="7" fillId="0" borderId="25" xfId="0" applyFont="1" applyBorder="1" applyAlignment="1">
      <alignment horizontal="left" vertical="center"/>
    </xf>
    <xf numFmtId="0" fontId="7" fillId="0" borderId="22" xfId="0" applyFont="1" applyBorder="1" applyAlignment="1">
      <alignment horizontal="left" vertical="center"/>
    </xf>
    <xf numFmtId="0" fontId="7" fillId="0" borderId="26" xfId="0" applyFont="1" applyBorder="1" applyAlignment="1">
      <alignment horizontal="left" vertical="center"/>
    </xf>
    <xf numFmtId="0" fontId="11" fillId="0" borderId="18" xfId="0" applyFont="1" applyBorder="1" applyAlignment="1">
      <alignment vertical="center"/>
    </xf>
    <xf numFmtId="0" fontId="6" fillId="0" borderId="27"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vertical="center"/>
    </xf>
    <xf numFmtId="0" fontId="8" fillId="0" borderId="28" xfId="0" applyFont="1" applyBorder="1" applyAlignment="1">
      <alignment vertical="center"/>
    </xf>
    <xf numFmtId="182" fontId="8" fillId="0" borderId="28" xfId="0" applyNumberFormat="1" applyFont="1" applyBorder="1" applyAlignment="1">
      <alignment vertical="center"/>
    </xf>
    <xf numFmtId="178" fontId="8" fillId="0" borderId="28" xfId="0" applyNumberFormat="1" applyFont="1" applyBorder="1" applyAlignment="1">
      <alignment vertical="center"/>
    </xf>
    <xf numFmtId="180" fontId="10" fillId="0" borderId="30" xfId="43" applyNumberFormat="1" applyFont="1" applyBorder="1" applyAlignment="1" applyProtection="1">
      <alignment horizontal="center" vertical="center"/>
      <protection/>
    </xf>
    <xf numFmtId="0" fontId="4" fillId="0" borderId="18" xfId="0" applyFont="1" applyBorder="1" applyAlignment="1">
      <alignment vertical="center"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2" xfId="0" applyFont="1" applyBorder="1" applyAlignment="1">
      <alignment horizontal="left" vertical="center"/>
    </xf>
    <xf numFmtId="0" fontId="6" fillId="0" borderId="24" xfId="0" applyFont="1" applyBorder="1" applyAlignment="1">
      <alignment horizontal="left" vertical="center"/>
    </xf>
    <xf numFmtId="0" fontId="0"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center" vertical="center"/>
    </xf>
    <xf numFmtId="0" fontId="4" fillId="0" borderId="23" xfId="0" applyFont="1" applyBorder="1" applyAlignment="1">
      <alignment horizontal="center" vertical="center" wrapText="1"/>
    </xf>
    <xf numFmtId="3" fontId="11" fillId="0" borderId="1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V25"/>
  <sheetViews>
    <sheetView tabSelected="1" zoomScale="85" zoomScaleNormal="85" zoomScalePageLayoutView="0" workbookViewId="0" topLeftCell="A1">
      <selection activeCell="F5" sqref="F5"/>
    </sheetView>
  </sheetViews>
  <sheetFormatPr defaultColWidth="9.00390625" defaultRowHeight="13.5"/>
  <cols>
    <col min="1" max="1" width="12.375" style="1" customWidth="1"/>
    <col min="2" max="2" width="3.875" style="1" customWidth="1"/>
    <col min="3" max="5" width="14.50390625" style="1" customWidth="1"/>
    <col min="6" max="10" width="11.125" style="1" customWidth="1"/>
    <col min="11" max="11" width="11.00390625" style="1" customWidth="1"/>
    <col min="12" max="12" width="12.50390625" style="1" customWidth="1"/>
    <col min="13" max="14" width="11.125" style="1" customWidth="1"/>
    <col min="15" max="15" width="9.00390625" style="2" customWidth="1"/>
    <col min="16" max="16384" width="9.00390625" style="1" customWidth="1"/>
  </cols>
  <sheetData>
    <row r="1" spans="1:256" ht="21.75" customHeight="1">
      <c r="A1" s="3" t="s">
        <v>0</v>
      </c>
      <c r="B1" s="3"/>
      <c r="C1" s="4"/>
      <c r="D1" s="4"/>
      <c r="E1" s="4"/>
      <c r="F1" s="4"/>
      <c r="G1" s="4"/>
      <c r="H1" s="4"/>
      <c r="I1" s="5"/>
      <c r="J1" s="6"/>
      <c r="K1" s="7"/>
      <c r="L1" s="4"/>
      <c r="M1" s="6"/>
      <c r="N1" s="6"/>
      <c r="O1" s="8" t="s">
        <v>1</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ustomHeight="1">
      <c r="A2" s="9"/>
      <c r="B2" s="9"/>
      <c r="C2" s="9"/>
      <c r="D2" s="9"/>
      <c r="E2" s="9"/>
      <c r="F2" s="9"/>
      <c r="G2" s="9"/>
      <c r="H2" s="9"/>
      <c r="I2" s="9"/>
      <c r="J2" s="9"/>
      <c r="K2" s="9"/>
      <c r="L2" s="9"/>
      <c r="M2" s="9"/>
      <c r="N2" s="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7.5" customHeight="1">
      <c r="A3" s="61" t="s">
        <v>22</v>
      </c>
      <c r="B3" s="62"/>
      <c r="C3" s="62"/>
      <c r="D3" s="62"/>
      <c r="E3" s="62"/>
      <c r="F3" s="9"/>
      <c r="G3" s="9"/>
      <c r="H3" s="10" t="s">
        <v>2</v>
      </c>
      <c r="I3" s="11"/>
      <c r="J3" s="9"/>
      <c r="K3" s="63" t="s">
        <v>3</v>
      </c>
      <c r="L3" s="63"/>
      <c r="M3" s="64" t="s">
        <v>4</v>
      </c>
      <c r="N3" s="64"/>
      <c r="O3" s="12" t="s">
        <v>2</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5" s="24" customFormat="1" ht="70.5" customHeight="1">
      <c r="A4" s="13" t="s">
        <v>5</v>
      </c>
      <c r="B4" s="14"/>
      <c r="C4" s="15" t="s">
        <v>6</v>
      </c>
      <c r="D4" s="15" t="s">
        <v>7</v>
      </c>
      <c r="E4" s="15" t="s">
        <v>8</v>
      </c>
      <c r="F4" s="16" t="s">
        <v>23</v>
      </c>
      <c r="G4" s="17" t="s">
        <v>9</v>
      </c>
      <c r="H4" s="18" t="s">
        <v>10</v>
      </c>
      <c r="I4" s="19" t="s">
        <v>11</v>
      </c>
      <c r="J4" s="19" t="s">
        <v>12</v>
      </c>
      <c r="K4" s="20" t="s">
        <v>13</v>
      </c>
      <c r="L4" s="21" t="s">
        <v>14</v>
      </c>
      <c r="M4" s="22" t="s">
        <v>24</v>
      </c>
      <c r="N4" s="22" t="s">
        <v>25</v>
      </c>
      <c r="O4" s="23" t="s">
        <v>15</v>
      </c>
    </row>
    <row r="5" spans="1:15" ht="22.5" customHeight="1">
      <c r="A5" s="25"/>
      <c r="B5" s="26">
        <v>1</v>
      </c>
      <c r="C5" s="27"/>
      <c r="D5" s="27"/>
      <c r="E5" s="28"/>
      <c r="F5" s="29">
        <v>316.72</v>
      </c>
      <c r="G5" s="30"/>
      <c r="H5" s="30">
        <f aca="true" t="shared" si="0" ref="H5:H24">MIN(F5:G5)</f>
        <v>316.72</v>
      </c>
      <c r="I5" s="31"/>
      <c r="J5" s="32"/>
      <c r="K5" s="33">
        <f aca="true" t="shared" si="1" ref="K5:K24">IF(J5&gt;=50,540,IF(J5&gt;=20,360,IF(J5&gt;=3,180,IF(J5&gt;=1,90,0))))</f>
        <v>0</v>
      </c>
      <c r="L5" s="34">
        <f aca="true" t="shared" si="2" ref="L5:L24">ROUNDDOWN((MIN(H5,$K$1)*I5*K5),0)</f>
        <v>0</v>
      </c>
      <c r="M5" s="32"/>
      <c r="N5" s="32"/>
      <c r="O5" s="35">
        <f aca="true" t="shared" si="3" ref="O5:O24">_xlfn.IFERROR(IF(M5/N5&lt;=0.5,M5/N5,"×"),0)</f>
        <v>0</v>
      </c>
    </row>
    <row r="6" spans="1:15" ht="22.5" customHeight="1">
      <c r="A6" s="25"/>
      <c r="B6" s="36">
        <v>2</v>
      </c>
      <c r="C6" s="37"/>
      <c r="D6" s="37"/>
      <c r="E6" s="38"/>
      <c r="F6" s="29">
        <v>316.72</v>
      </c>
      <c r="G6" s="39">
        <f>$G$5</f>
        <v>0</v>
      </c>
      <c r="H6" s="39">
        <f t="shared" si="0"/>
        <v>0</v>
      </c>
      <c r="I6" s="40"/>
      <c r="J6" s="32"/>
      <c r="K6" s="41">
        <f t="shared" si="1"/>
        <v>0</v>
      </c>
      <c r="L6" s="34">
        <f t="shared" si="2"/>
        <v>0</v>
      </c>
      <c r="M6" s="42"/>
      <c r="N6" s="42"/>
      <c r="O6" s="35">
        <f t="shared" si="3"/>
        <v>0</v>
      </c>
    </row>
    <row r="7" spans="1:15" ht="22.5" customHeight="1">
      <c r="A7" s="25"/>
      <c r="B7" s="36">
        <v>3</v>
      </c>
      <c r="C7" s="37"/>
      <c r="D7" s="37"/>
      <c r="E7" s="38"/>
      <c r="F7" s="29">
        <v>316.72</v>
      </c>
      <c r="G7" s="39">
        <f aca="true" t="shared" si="4" ref="G7:G24">$G$5</f>
        <v>0</v>
      </c>
      <c r="H7" s="39">
        <f t="shared" si="0"/>
        <v>0</v>
      </c>
      <c r="I7" s="40"/>
      <c r="J7" s="32"/>
      <c r="K7" s="41">
        <f t="shared" si="1"/>
        <v>0</v>
      </c>
      <c r="L7" s="34">
        <f t="shared" si="2"/>
        <v>0</v>
      </c>
      <c r="M7" s="32"/>
      <c r="N7" s="32"/>
      <c r="O7" s="35">
        <f t="shared" si="3"/>
        <v>0</v>
      </c>
    </row>
    <row r="8" spans="1:15" ht="22.5" customHeight="1">
      <c r="A8" s="25"/>
      <c r="B8" s="36">
        <v>4</v>
      </c>
      <c r="C8" s="37"/>
      <c r="D8" s="37"/>
      <c r="E8" s="38"/>
      <c r="F8" s="29">
        <v>316.72</v>
      </c>
      <c r="G8" s="39">
        <f t="shared" si="4"/>
        <v>0</v>
      </c>
      <c r="H8" s="39">
        <f t="shared" si="0"/>
        <v>0</v>
      </c>
      <c r="I8" s="40"/>
      <c r="J8" s="32"/>
      <c r="K8" s="41">
        <f t="shared" si="1"/>
        <v>0</v>
      </c>
      <c r="L8" s="34">
        <f t="shared" si="2"/>
        <v>0</v>
      </c>
      <c r="M8" s="32"/>
      <c r="N8" s="32"/>
      <c r="O8" s="35">
        <f t="shared" si="3"/>
        <v>0</v>
      </c>
    </row>
    <row r="9" spans="1:15" ht="22.5" customHeight="1">
      <c r="A9" s="25"/>
      <c r="B9" s="36">
        <v>5</v>
      </c>
      <c r="C9" s="37"/>
      <c r="D9" s="37"/>
      <c r="E9" s="38"/>
      <c r="F9" s="29">
        <v>316.72</v>
      </c>
      <c r="G9" s="39">
        <f t="shared" si="4"/>
        <v>0</v>
      </c>
      <c r="H9" s="39">
        <f t="shared" si="0"/>
        <v>0</v>
      </c>
      <c r="I9" s="40"/>
      <c r="J9" s="32"/>
      <c r="K9" s="41">
        <f t="shared" si="1"/>
        <v>0</v>
      </c>
      <c r="L9" s="34">
        <f t="shared" si="2"/>
        <v>0</v>
      </c>
      <c r="M9" s="32"/>
      <c r="N9" s="32"/>
      <c r="O9" s="35">
        <f t="shared" si="3"/>
        <v>0</v>
      </c>
    </row>
    <row r="10" spans="1:15" ht="22.5" customHeight="1">
      <c r="A10" s="25"/>
      <c r="B10" s="36">
        <v>6</v>
      </c>
      <c r="C10" s="37"/>
      <c r="D10" s="37"/>
      <c r="E10" s="43"/>
      <c r="F10" s="29">
        <v>316.72</v>
      </c>
      <c r="G10" s="39">
        <f t="shared" si="4"/>
        <v>0</v>
      </c>
      <c r="H10" s="39">
        <f t="shared" si="0"/>
        <v>0</v>
      </c>
      <c r="I10" s="40"/>
      <c r="J10" s="32"/>
      <c r="K10" s="41">
        <f t="shared" si="1"/>
        <v>0</v>
      </c>
      <c r="L10" s="34">
        <f t="shared" si="2"/>
        <v>0</v>
      </c>
      <c r="M10" s="32"/>
      <c r="N10" s="32"/>
      <c r="O10" s="35">
        <f t="shared" si="3"/>
        <v>0</v>
      </c>
    </row>
    <row r="11" spans="1:15" ht="22.5" customHeight="1">
      <c r="A11" s="25"/>
      <c r="B11" s="36">
        <v>7</v>
      </c>
      <c r="C11" s="37"/>
      <c r="D11" s="37"/>
      <c r="E11" s="38"/>
      <c r="F11" s="29">
        <v>316.72</v>
      </c>
      <c r="G11" s="39">
        <f t="shared" si="4"/>
        <v>0</v>
      </c>
      <c r="H11" s="39">
        <f t="shared" si="0"/>
        <v>0</v>
      </c>
      <c r="I11" s="40"/>
      <c r="J11" s="32"/>
      <c r="K11" s="41">
        <f t="shared" si="1"/>
        <v>0</v>
      </c>
      <c r="L11" s="34">
        <f t="shared" si="2"/>
        <v>0</v>
      </c>
      <c r="M11" s="32"/>
      <c r="N11" s="32"/>
      <c r="O11" s="35">
        <f t="shared" si="3"/>
        <v>0</v>
      </c>
    </row>
    <row r="12" spans="1:15" ht="22.5" customHeight="1">
      <c r="A12" s="25"/>
      <c r="B12" s="36">
        <v>8</v>
      </c>
      <c r="C12" s="37"/>
      <c r="D12" s="37"/>
      <c r="E12" s="38"/>
      <c r="F12" s="29">
        <v>316.72</v>
      </c>
      <c r="G12" s="39">
        <f t="shared" si="4"/>
        <v>0</v>
      </c>
      <c r="H12" s="39">
        <f t="shared" si="0"/>
        <v>0</v>
      </c>
      <c r="I12" s="40"/>
      <c r="J12" s="32"/>
      <c r="K12" s="41">
        <f t="shared" si="1"/>
        <v>0</v>
      </c>
      <c r="L12" s="34">
        <f t="shared" si="2"/>
        <v>0</v>
      </c>
      <c r="M12" s="32"/>
      <c r="N12" s="32"/>
      <c r="O12" s="35">
        <f t="shared" si="3"/>
        <v>0</v>
      </c>
    </row>
    <row r="13" spans="1:15" ht="22.5" customHeight="1">
      <c r="A13" s="25"/>
      <c r="B13" s="36">
        <v>9</v>
      </c>
      <c r="C13" s="37"/>
      <c r="D13" s="37"/>
      <c r="E13" s="38"/>
      <c r="F13" s="29">
        <v>316.72</v>
      </c>
      <c r="G13" s="39">
        <f t="shared" si="4"/>
        <v>0</v>
      </c>
      <c r="H13" s="39">
        <f t="shared" si="0"/>
        <v>0</v>
      </c>
      <c r="I13" s="40"/>
      <c r="J13" s="32"/>
      <c r="K13" s="41">
        <f t="shared" si="1"/>
        <v>0</v>
      </c>
      <c r="L13" s="34">
        <f t="shared" si="2"/>
        <v>0</v>
      </c>
      <c r="M13" s="32"/>
      <c r="N13" s="32"/>
      <c r="O13" s="35">
        <f t="shared" si="3"/>
        <v>0</v>
      </c>
    </row>
    <row r="14" spans="1:15" ht="22.5" customHeight="1">
      <c r="A14" s="25"/>
      <c r="B14" s="36">
        <v>10</v>
      </c>
      <c r="C14" s="37"/>
      <c r="D14" s="37"/>
      <c r="E14" s="38"/>
      <c r="F14" s="29">
        <v>316.72</v>
      </c>
      <c r="G14" s="39">
        <f t="shared" si="4"/>
        <v>0</v>
      </c>
      <c r="H14" s="39">
        <f t="shared" si="0"/>
        <v>0</v>
      </c>
      <c r="I14" s="40"/>
      <c r="J14" s="32"/>
      <c r="K14" s="41">
        <f t="shared" si="1"/>
        <v>0</v>
      </c>
      <c r="L14" s="34">
        <f t="shared" si="2"/>
        <v>0</v>
      </c>
      <c r="M14" s="32"/>
      <c r="N14" s="32"/>
      <c r="O14" s="35">
        <f t="shared" si="3"/>
        <v>0</v>
      </c>
    </row>
    <row r="15" spans="1:15" ht="22.5" customHeight="1">
      <c r="A15" s="25"/>
      <c r="B15" s="36">
        <v>11</v>
      </c>
      <c r="C15" s="37"/>
      <c r="D15" s="37"/>
      <c r="E15" s="38"/>
      <c r="F15" s="29">
        <v>316.72</v>
      </c>
      <c r="G15" s="39">
        <f t="shared" si="4"/>
        <v>0</v>
      </c>
      <c r="H15" s="39">
        <f t="shared" si="0"/>
        <v>0</v>
      </c>
      <c r="I15" s="40"/>
      <c r="J15" s="32"/>
      <c r="K15" s="41">
        <f t="shared" si="1"/>
        <v>0</v>
      </c>
      <c r="L15" s="34">
        <f t="shared" si="2"/>
        <v>0</v>
      </c>
      <c r="M15" s="32"/>
      <c r="N15" s="32"/>
      <c r="O15" s="35">
        <f t="shared" si="3"/>
        <v>0</v>
      </c>
    </row>
    <row r="16" spans="1:15" ht="22.5" customHeight="1">
      <c r="A16" s="25"/>
      <c r="B16" s="36">
        <v>12</v>
      </c>
      <c r="C16" s="37"/>
      <c r="D16" s="37"/>
      <c r="E16" s="38"/>
      <c r="F16" s="29">
        <v>316.72</v>
      </c>
      <c r="G16" s="39">
        <f t="shared" si="4"/>
        <v>0</v>
      </c>
      <c r="H16" s="39">
        <f t="shared" si="0"/>
        <v>0</v>
      </c>
      <c r="I16" s="40"/>
      <c r="J16" s="32"/>
      <c r="K16" s="41">
        <f t="shared" si="1"/>
        <v>0</v>
      </c>
      <c r="L16" s="34">
        <f t="shared" si="2"/>
        <v>0</v>
      </c>
      <c r="M16" s="32"/>
      <c r="N16" s="32"/>
      <c r="O16" s="35">
        <f t="shared" si="3"/>
        <v>0</v>
      </c>
    </row>
    <row r="17" spans="1:15" ht="22.5" customHeight="1">
      <c r="A17" s="25"/>
      <c r="B17" s="36">
        <v>13</v>
      </c>
      <c r="C17" s="37"/>
      <c r="D17" s="37"/>
      <c r="E17" s="38"/>
      <c r="F17" s="29">
        <v>316.72</v>
      </c>
      <c r="G17" s="39">
        <f t="shared" si="4"/>
        <v>0</v>
      </c>
      <c r="H17" s="39">
        <f t="shared" si="0"/>
        <v>0</v>
      </c>
      <c r="I17" s="40"/>
      <c r="J17" s="32"/>
      <c r="K17" s="41">
        <f t="shared" si="1"/>
        <v>0</v>
      </c>
      <c r="L17" s="34">
        <f t="shared" si="2"/>
        <v>0</v>
      </c>
      <c r="M17" s="32"/>
      <c r="N17" s="32"/>
      <c r="O17" s="35">
        <f t="shared" si="3"/>
        <v>0</v>
      </c>
    </row>
    <row r="18" spans="1:15" ht="22.5" customHeight="1">
      <c r="A18" s="25"/>
      <c r="B18" s="36">
        <v>14</v>
      </c>
      <c r="C18" s="44"/>
      <c r="D18" s="44"/>
      <c r="E18" s="45"/>
      <c r="F18" s="29">
        <v>316.72</v>
      </c>
      <c r="G18" s="39">
        <f t="shared" si="4"/>
        <v>0</v>
      </c>
      <c r="H18" s="39">
        <f t="shared" si="0"/>
        <v>0</v>
      </c>
      <c r="I18" s="40"/>
      <c r="J18" s="32"/>
      <c r="K18" s="41">
        <f t="shared" si="1"/>
        <v>0</v>
      </c>
      <c r="L18" s="34">
        <f t="shared" si="2"/>
        <v>0</v>
      </c>
      <c r="M18" s="32"/>
      <c r="N18" s="32"/>
      <c r="O18" s="35">
        <f t="shared" si="3"/>
        <v>0</v>
      </c>
    </row>
    <row r="19" spans="1:15" ht="22.5" customHeight="1">
      <c r="A19" s="25"/>
      <c r="B19" s="36">
        <v>15</v>
      </c>
      <c r="C19" s="46"/>
      <c r="D19" s="47"/>
      <c r="E19" s="47"/>
      <c r="F19" s="29">
        <v>316.72</v>
      </c>
      <c r="G19" s="39">
        <f t="shared" si="4"/>
        <v>0</v>
      </c>
      <c r="H19" s="39">
        <f t="shared" si="0"/>
        <v>0</v>
      </c>
      <c r="I19" s="40"/>
      <c r="J19" s="32"/>
      <c r="K19" s="33">
        <f t="shared" si="1"/>
        <v>0</v>
      </c>
      <c r="L19" s="34">
        <f t="shared" si="2"/>
        <v>0</v>
      </c>
      <c r="M19" s="32"/>
      <c r="N19" s="32"/>
      <c r="O19" s="35">
        <f t="shared" si="3"/>
        <v>0</v>
      </c>
    </row>
    <row r="20" spans="1:15" ht="22.5" customHeight="1">
      <c r="A20" s="48"/>
      <c r="B20" s="36">
        <v>16</v>
      </c>
      <c r="C20" s="44"/>
      <c r="D20" s="45"/>
      <c r="E20" s="45"/>
      <c r="F20" s="29">
        <v>316.72</v>
      </c>
      <c r="G20" s="39">
        <f t="shared" si="4"/>
        <v>0</v>
      </c>
      <c r="H20" s="39">
        <f t="shared" si="0"/>
        <v>0</v>
      </c>
      <c r="I20" s="40"/>
      <c r="J20" s="32"/>
      <c r="K20" s="41">
        <f t="shared" si="1"/>
        <v>0</v>
      </c>
      <c r="L20" s="34">
        <f t="shared" si="2"/>
        <v>0</v>
      </c>
      <c r="M20" s="32"/>
      <c r="N20" s="32"/>
      <c r="O20" s="35">
        <f t="shared" si="3"/>
        <v>0</v>
      </c>
    </row>
    <row r="21" spans="1:15" ht="22.5" customHeight="1">
      <c r="A21" s="48"/>
      <c r="B21" s="36">
        <v>17</v>
      </c>
      <c r="C21" s="44"/>
      <c r="D21" s="45"/>
      <c r="E21" s="45"/>
      <c r="F21" s="29">
        <v>316.72</v>
      </c>
      <c r="G21" s="39">
        <f t="shared" si="4"/>
        <v>0</v>
      </c>
      <c r="H21" s="39">
        <f t="shared" si="0"/>
        <v>0</v>
      </c>
      <c r="I21" s="40"/>
      <c r="J21" s="32"/>
      <c r="K21" s="41">
        <f t="shared" si="1"/>
        <v>0</v>
      </c>
      <c r="L21" s="34">
        <f t="shared" si="2"/>
        <v>0</v>
      </c>
      <c r="M21" s="32"/>
      <c r="N21" s="32"/>
      <c r="O21" s="35">
        <f t="shared" si="3"/>
        <v>0</v>
      </c>
    </row>
    <row r="22" spans="1:15" ht="22.5" customHeight="1">
      <c r="A22" s="25"/>
      <c r="B22" s="36">
        <v>18</v>
      </c>
      <c r="C22" s="37"/>
      <c r="D22" s="37"/>
      <c r="E22" s="38"/>
      <c r="F22" s="29">
        <v>316.72</v>
      </c>
      <c r="G22" s="39">
        <f t="shared" si="4"/>
        <v>0</v>
      </c>
      <c r="H22" s="39">
        <f t="shared" si="0"/>
        <v>0</v>
      </c>
      <c r="I22" s="40"/>
      <c r="J22" s="32"/>
      <c r="K22" s="41">
        <f t="shared" si="1"/>
        <v>0</v>
      </c>
      <c r="L22" s="34">
        <f t="shared" si="2"/>
        <v>0</v>
      </c>
      <c r="M22" s="32"/>
      <c r="N22" s="32"/>
      <c r="O22" s="35">
        <f t="shared" si="3"/>
        <v>0</v>
      </c>
    </row>
    <row r="23" spans="1:15" ht="22.5" customHeight="1">
      <c r="A23" s="25"/>
      <c r="B23" s="36">
        <v>19</v>
      </c>
      <c r="C23" s="37"/>
      <c r="D23" s="37"/>
      <c r="E23" s="38"/>
      <c r="F23" s="29">
        <v>316.72</v>
      </c>
      <c r="G23" s="39">
        <f t="shared" si="4"/>
        <v>0</v>
      </c>
      <c r="H23" s="39">
        <f t="shared" si="0"/>
        <v>0</v>
      </c>
      <c r="I23" s="40"/>
      <c r="J23" s="32"/>
      <c r="K23" s="41">
        <f t="shared" si="1"/>
        <v>0</v>
      </c>
      <c r="L23" s="34">
        <f t="shared" si="2"/>
        <v>0</v>
      </c>
      <c r="M23" s="32"/>
      <c r="N23" s="32"/>
      <c r="O23" s="35">
        <f t="shared" si="3"/>
        <v>0</v>
      </c>
    </row>
    <row r="24" spans="1:15" ht="22.5" customHeight="1">
      <c r="A24" s="25"/>
      <c r="B24" s="36">
        <v>20</v>
      </c>
      <c r="C24" s="37"/>
      <c r="D24" s="37"/>
      <c r="E24" s="38"/>
      <c r="F24" s="29">
        <v>316.72</v>
      </c>
      <c r="G24" s="39">
        <f t="shared" si="4"/>
        <v>0</v>
      </c>
      <c r="H24" s="39">
        <f t="shared" si="0"/>
        <v>0</v>
      </c>
      <c r="I24" s="40"/>
      <c r="J24" s="32"/>
      <c r="K24" s="41">
        <f t="shared" si="1"/>
        <v>0</v>
      </c>
      <c r="L24" s="34">
        <f t="shared" si="2"/>
        <v>0</v>
      </c>
      <c r="M24" s="32"/>
      <c r="N24" s="32"/>
      <c r="O24" s="35">
        <f t="shared" si="3"/>
        <v>0</v>
      </c>
    </row>
    <row r="25" spans="1:15" ht="40.5" customHeight="1">
      <c r="A25" s="49" t="s">
        <v>16</v>
      </c>
      <c r="B25" s="50"/>
      <c r="C25" s="51"/>
      <c r="D25" s="52"/>
      <c r="E25" s="52"/>
      <c r="F25" s="52"/>
      <c r="G25" s="52"/>
      <c r="H25" s="52"/>
      <c r="I25" s="53"/>
      <c r="J25" s="54"/>
      <c r="K25" s="65">
        <f>SUM(L5:L24)</f>
        <v>0</v>
      </c>
      <c r="L25" s="65"/>
      <c r="M25" s="54"/>
      <c r="N25" s="54"/>
      <c r="O25" s="55"/>
    </row>
    <row r="26" ht="10.5" customHeight="1"/>
  </sheetData>
  <sheetProtection selectLockedCells="1" selectUnlockedCells="1"/>
  <mergeCells count="4">
    <mergeCell ref="A3:E3"/>
    <mergeCell ref="K3:L3"/>
    <mergeCell ref="M3:N3"/>
    <mergeCell ref="K25:L25"/>
  </mergeCells>
  <printOptions horizontalCentered="1"/>
  <pageMargins left="0.39375" right="0.39375" top="0.7875" bottom="0.7875" header="0.5118055555555555" footer="0.5118055555555555"/>
  <pageSetup fitToHeight="0" fitToWidth="1"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IV25"/>
  <sheetViews>
    <sheetView zoomScale="85" zoomScaleNormal="85" zoomScalePageLayoutView="0" workbookViewId="0" topLeftCell="A1">
      <selection activeCell="Q7" sqref="Q7"/>
    </sheetView>
  </sheetViews>
  <sheetFormatPr defaultColWidth="9.00390625" defaultRowHeight="13.5"/>
  <cols>
    <col min="1" max="1" width="12.375" style="1" customWidth="1"/>
    <col min="2" max="2" width="3.875" style="1" customWidth="1"/>
    <col min="3" max="5" width="14.50390625" style="1" customWidth="1"/>
    <col min="6" max="10" width="11.125" style="1" customWidth="1"/>
    <col min="11" max="11" width="11.00390625" style="1" customWidth="1"/>
    <col min="12" max="12" width="12.50390625" style="1" customWidth="1"/>
    <col min="13" max="14" width="11.125" style="1" customWidth="1"/>
    <col min="15" max="15" width="9.00390625" style="2" customWidth="1"/>
    <col min="16" max="16384" width="9.00390625" style="1" customWidth="1"/>
  </cols>
  <sheetData>
    <row r="1" spans="1:256" ht="21.75" customHeight="1">
      <c r="A1" s="3" t="s">
        <v>0</v>
      </c>
      <c r="B1" s="3"/>
      <c r="C1" s="4"/>
      <c r="D1" s="4"/>
      <c r="E1" s="4"/>
      <c r="F1" s="4"/>
      <c r="G1" s="4"/>
      <c r="H1" s="4"/>
      <c r="I1" s="5"/>
      <c r="J1" s="6"/>
      <c r="K1" s="7"/>
      <c r="L1" s="4"/>
      <c r="M1" s="6"/>
      <c r="N1" s="6"/>
      <c r="O1" s="8" t="s">
        <v>1</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ustomHeight="1">
      <c r="A2" s="9"/>
      <c r="B2" s="9"/>
      <c r="C2" s="9"/>
      <c r="D2" s="9"/>
      <c r="E2" s="9"/>
      <c r="F2" s="9"/>
      <c r="G2" s="9"/>
      <c r="H2" s="9"/>
      <c r="I2" s="9"/>
      <c r="J2" s="9"/>
      <c r="K2" s="9"/>
      <c r="L2" s="9"/>
      <c r="M2" s="9"/>
      <c r="N2" s="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7.5" customHeight="1" thickBot="1">
      <c r="A3" s="61" t="s">
        <v>22</v>
      </c>
      <c r="B3" s="62"/>
      <c r="C3" s="62"/>
      <c r="D3" s="62"/>
      <c r="E3" s="62"/>
      <c r="F3" s="9"/>
      <c r="G3" s="9"/>
      <c r="H3" s="10" t="s">
        <v>2</v>
      </c>
      <c r="I3" s="11"/>
      <c r="J3" s="9"/>
      <c r="K3" s="63" t="s">
        <v>3</v>
      </c>
      <c r="L3" s="63"/>
      <c r="M3" s="64" t="s">
        <v>4</v>
      </c>
      <c r="N3" s="64"/>
      <c r="O3" s="12" t="s">
        <v>2</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5" s="24" customFormat="1" ht="70.5" customHeight="1" thickBot="1">
      <c r="A4" s="13" t="s">
        <v>5</v>
      </c>
      <c r="B4" s="14"/>
      <c r="C4" s="15" t="s">
        <v>6</v>
      </c>
      <c r="D4" s="15" t="s">
        <v>7</v>
      </c>
      <c r="E4" s="15" t="s">
        <v>8</v>
      </c>
      <c r="F4" s="16" t="s">
        <v>23</v>
      </c>
      <c r="G4" s="17" t="s">
        <v>9</v>
      </c>
      <c r="H4" s="18" t="s">
        <v>10</v>
      </c>
      <c r="I4" s="19" t="s">
        <v>11</v>
      </c>
      <c r="J4" s="19" t="s">
        <v>12</v>
      </c>
      <c r="K4" s="20" t="s">
        <v>13</v>
      </c>
      <c r="L4" s="21" t="s">
        <v>14</v>
      </c>
      <c r="M4" s="22" t="s">
        <v>24</v>
      </c>
      <c r="N4" s="22" t="s">
        <v>25</v>
      </c>
      <c r="O4" s="23" t="s">
        <v>15</v>
      </c>
    </row>
    <row r="5" spans="1:15" ht="22.5" customHeight="1">
      <c r="A5" s="56" t="s">
        <v>17</v>
      </c>
      <c r="B5" s="26">
        <v>1</v>
      </c>
      <c r="C5" s="57" t="s">
        <v>18</v>
      </c>
      <c r="D5" s="57" t="s">
        <v>19</v>
      </c>
      <c r="E5" s="58" t="s">
        <v>20</v>
      </c>
      <c r="F5" s="29">
        <v>316.72</v>
      </c>
      <c r="G5" s="30">
        <v>400</v>
      </c>
      <c r="H5" s="30">
        <f aca="true" t="shared" si="0" ref="H5:H24">MIN(F5:G5)</f>
        <v>316.72</v>
      </c>
      <c r="I5" s="31">
        <v>10</v>
      </c>
      <c r="J5" s="32">
        <v>30</v>
      </c>
      <c r="K5" s="33">
        <f aca="true" t="shared" si="1" ref="K5:K24">IF(J5&gt;=50,540,IF(J5&gt;=20,360,IF(J5&gt;=3,180,IF(J5&gt;=1,90,0))))</f>
        <v>360</v>
      </c>
      <c r="L5" s="34">
        <f aca="true" t="shared" si="2" ref="L5:L24">ROUNDDOWN((MIN(H5,$K$1)*I5*K5),0)</f>
        <v>1140192</v>
      </c>
      <c r="M5" s="32"/>
      <c r="N5" s="32"/>
      <c r="O5" s="35">
        <f aca="true" t="shared" si="3" ref="O5:O24">_xlfn.IFERROR(IF(M5/N5&lt;=0.5,M5/N5,"×"),0)</f>
        <v>0</v>
      </c>
    </row>
    <row r="6" spans="1:15" ht="22.5" customHeight="1">
      <c r="A6" s="25"/>
      <c r="B6" s="36">
        <v>2</v>
      </c>
      <c r="C6" s="59" t="s">
        <v>21</v>
      </c>
      <c r="D6" s="59" t="s">
        <v>19</v>
      </c>
      <c r="E6" s="60" t="s">
        <v>21</v>
      </c>
      <c r="F6" s="29">
        <v>316.72</v>
      </c>
      <c r="G6" s="39">
        <f>$G$5</f>
        <v>400</v>
      </c>
      <c r="H6" s="39">
        <f t="shared" si="0"/>
        <v>316.72</v>
      </c>
      <c r="I6" s="40">
        <v>5</v>
      </c>
      <c r="J6" s="32">
        <v>3</v>
      </c>
      <c r="K6" s="41">
        <f t="shared" si="1"/>
        <v>180</v>
      </c>
      <c r="L6" s="34">
        <f t="shared" si="2"/>
        <v>285048</v>
      </c>
      <c r="M6" s="42"/>
      <c r="N6" s="42"/>
      <c r="O6" s="35">
        <f t="shared" si="3"/>
        <v>0</v>
      </c>
    </row>
    <row r="7" spans="1:15" ht="22.5" customHeight="1">
      <c r="A7" s="25"/>
      <c r="B7" s="36">
        <v>3</v>
      </c>
      <c r="C7" s="37"/>
      <c r="D7" s="37"/>
      <c r="E7" s="38"/>
      <c r="F7" s="29">
        <v>316.72</v>
      </c>
      <c r="G7" s="39">
        <f aca="true" t="shared" si="4" ref="G7:G24">$G$5</f>
        <v>400</v>
      </c>
      <c r="H7" s="39">
        <f t="shared" si="0"/>
        <v>316.72</v>
      </c>
      <c r="I7" s="40"/>
      <c r="J7" s="32"/>
      <c r="K7" s="41">
        <f t="shared" si="1"/>
        <v>0</v>
      </c>
      <c r="L7" s="34">
        <f t="shared" si="2"/>
        <v>0</v>
      </c>
      <c r="M7" s="32"/>
      <c r="N7" s="32"/>
      <c r="O7" s="35">
        <f t="shared" si="3"/>
        <v>0</v>
      </c>
    </row>
    <row r="8" spans="1:15" ht="22.5" customHeight="1">
      <c r="A8" s="25"/>
      <c r="B8" s="36">
        <v>4</v>
      </c>
      <c r="C8" s="37"/>
      <c r="D8" s="37"/>
      <c r="E8" s="38"/>
      <c r="F8" s="29">
        <v>316.72</v>
      </c>
      <c r="G8" s="39">
        <f t="shared" si="4"/>
        <v>400</v>
      </c>
      <c r="H8" s="39">
        <f t="shared" si="0"/>
        <v>316.72</v>
      </c>
      <c r="I8" s="40"/>
      <c r="J8" s="32"/>
      <c r="K8" s="41">
        <f t="shared" si="1"/>
        <v>0</v>
      </c>
      <c r="L8" s="34">
        <f t="shared" si="2"/>
        <v>0</v>
      </c>
      <c r="M8" s="32"/>
      <c r="N8" s="32"/>
      <c r="O8" s="35">
        <f t="shared" si="3"/>
        <v>0</v>
      </c>
    </row>
    <row r="9" spans="1:15" ht="22.5" customHeight="1">
      <c r="A9" s="25"/>
      <c r="B9" s="36">
        <v>5</v>
      </c>
      <c r="C9" s="37"/>
      <c r="D9" s="37"/>
      <c r="E9" s="38"/>
      <c r="F9" s="29">
        <v>316.72</v>
      </c>
      <c r="G9" s="39">
        <f t="shared" si="4"/>
        <v>400</v>
      </c>
      <c r="H9" s="39">
        <f t="shared" si="0"/>
        <v>316.72</v>
      </c>
      <c r="I9" s="40"/>
      <c r="J9" s="32"/>
      <c r="K9" s="41">
        <f t="shared" si="1"/>
        <v>0</v>
      </c>
      <c r="L9" s="34">
        <f t="shared" si="2"/>
        <v>0</v>
      </c>
      <c r="M9" s="32"/>
      <c r="N9" s="32"/>
      <c r="O9" s="35">
        <f t="shared" si="3"/>
        <v>0</v>
      </c>
    </row>
    <row r="10" spans="1:15" ht="22.5" customHeight="1">
      <c r="A10" s="25"/>
      <c r="B10" s="36">
        <v>6</v>
      </c>
      <c r="C10" s="37"/>
      <c r="D10" s="37"/>
      <c r="E10" s="43"/>
      <c r="F10" s="29">
        <v>316.72</v>
      </c>
      <c r="G10" s="39">
        <f t="shared" si="4"/>
        <v>400</v>
      </c>
      <c r="H10" s="39">
        <f t="shared" si="0"/>
        <v>316.72</v>
      </c>
      <c r="I10" s="40"/>
      <c r="J10" s="32"/>
      <c r="K10" s="41">
        <f t="shared" si="1"/>
        <v>0</v>
      </c>
      <c r="L10" s="34">
        <f t="shared" si="2"/>
        <v>0</v>
      </c>
      <c r="M10" s="32"/>
      <c r="N10" s="32"/>
      <c r="O10" s="35">
        <f t="shared" si="3"/>
        <v>0</v>
      </c>
    </row>
    <row r="11" spans="1:15" ht="22.5" customHeight="1">
      <c r="A11" s="25"/>
      <c r="B11" s="36">
        <v>7</v>
      </c>
      <c r="C11" s="37"/>
      <c r="D11" s="37"/>
      <c r="E11" s="38"/>
      <c r="F11" s="29">
        <v>316.72</v>
      </c>
      <c r="G11" s="39">
        <f t="shared" si="4"/>
        <v>400</v>
      </c>
      <c r="H11" s="39">
        <f t="shared" si="0"/>
        <v>316.72</v>
      </c>
      <c r="I11" s="40"/>
      <c r="J11" s="32"/>
      <c r="K11" s="41">
        <f t="shared" si="1"/>
        <v>0</v>
      </c>
      <c r="L11" s="34">
        <f t="shared" si="2"/>
        <v>0</v>
      </c>
      <c r="M11" s="32"/>
      <c r="N11" s="32"/>
      <c r="O11" s="35">
        <f t="shared" si="3"/>
        <v>0</v>
      </c>
    </row>
    <row r="12" spans="1:15" ht="22.5" customHeight="1">
      <c r="A12" s="25"/>
      <c r="B12" s="36">
        <v>8</v>
      </c>
      <c r="C12" s="37"/>
      <c r="D12" s="37"/>
      <c r="E12" s="38"/>
      <c r="F12" s="29">
        <v>316.72</v>
      </c>
      <c r="G12" s="39">
        <f t="shared" si="4"/>
        <v>400</v>
      </c>
      <c r="H12" s="39">
        <f t="shared" si="0"/>
        <v>316.72</v>
      </c>
      <c r="I12" s="40"/>
      <c r="J12" s="32"/>
      <c r="K12" s="41">
        <f t="shared" si="1"/>
        <v>0</v>
      </c>
      <c r="L12" s="34">
        <f t="shared" si="2"/>
        <v>0</v>
      </c>
      <c r="M12" s="32"/>
      <c r="N12" s="32"/>
      <c r="O12" s="35">
        <f t="shared" si="3"/>
        <v>0</v>
      </c>
    </row>
    <row r="13" spans="1:15" ht="22.5" customHeight="1">
      <c r="A13" s="25"/>
      <c r="B13" s="36">
        <v>9</v>
      </c>
      <c r="C13" s="37"/>
      <c r="D13" s="37"/>
      <c r="E13" s="38"/>
      <c r="F13" s="29">
        <v>316.72</v>
      </c>
      <c r="G13" s="39">
        <f t="shared" si="4"/>
        <v>400</v>
      </c>
      <c r="H13" s="39">
        <f t="shared" si="0"/>
        <v>316.72</v>
      </c>
      <c r="I13" s="40"/>
      <c r="J13" s="32"/>
      <c r="K13" s="41">
        <f t="shared" si="1"/>
        <v>0</v>
      </c>
      <c r="L13" s="34">
        <f t="shared" si="2"/>
        <v>0</v>
      </c>
      <c r="M13" s="32"/>
      <c r="N13" s="32"/>
      <c r="O13" s="35">
        <f t="shared" si="3"/>
        <v>0</v>
      </c>
    </row>
    <row r="14" spans="1:15" ht="22.5" customHeight="1">
      <c r="A14" s="25"/>
      <c r="B14" s="36">
        <v>10</v>
      </c>
      <c r="C14" s="37"/>
      <c r="D14" s="37"/>
      <c r="E14" s="38"/>
      <c r="F14" s="29">
        <v>316.72</v>
      </c>
      <c r="G14" s="39">
        <f t="shared" si="4"/>
        <v>400</v>
      </c>
      <c r="H14" s="39">
        <f t="shared" si="0"/>
        <v>316.72</v>
      </c>
      <c r="I14" s="40"/>
      <c r="J14" s="32"/>
      <c r="K14" s="41">
        <f t="shared" si="1"/>
        <v>0</v>
      </c>
      <c r="L14" s="34">
        <f t="shared" si="2"/>
        <v>0</v>
      </c>
      <c r="M14" s="32"/>
      <c r="N14" s="32"/>
      <c r="O14" s="35">
        <f t="shared" si="3"/>
        <v>0</v>
      </c>
    </row>
    <row r="15" spans="1:15" ht="22.5" customHeight="1">
      <c r="A15" s="25"/>
      <c r="B15" s="36">
        <v>11</v>
      </c>
      <c r="C15" s="37"/>
      <c r="D15" s="37"/>
      <c r="E15" s="38"/>
      <c r="F15" s="29">
        <v>316.72</v>
      </c>
      <c r="G15" s="39">
        <f t="shared" si="4"/>
        <v>400</v>
      </c>
      <c r="H15" s="39">
        <f t="shared" si="0"/>
        <v>316.72</v>
      </c>
      <c r="I15" s="40"/>
      <c r="J15" s="32"/>
      <c r="K15" s="41">
        <f t="shared" si="1"/>
        <v>0</v>
      </c>
      <c r="L15" s="34">
        <f t="shared" si="2"/>
        <v>0</v>
      </c>
      <c r="M15" s="32"/>
      <c r="N15" s="32"/>
      <c r="O15" s="35">
        <f t="shared" si="3"/>
        <v>0</v>
      </c>
    </row>
    <row r="16" spans="1:15" ht="22.5" customHeight="1">
      <c r="A16" s="25"/>
      <c r="B16" s="36">
        <v>12</v>
      </c>
      <c r="C16" s="37"/>
      <c r="D16" s="37"/>
      <c r="E16" s="38"/>
      <c r="F16" s="29">
        <v>316.72</v>
      </c>
      <c r="G16" s="39">
        <f t="shared" si="4"/>
        <v>400</v>
      </c>
      <c r="H16" s="39">
        <f t="shared" si="0"/>
        <v>316.72</v>
      </c>
      <c r="I16" s="40"/>
      <c r="J16" s="32"/>
      <c r="K16" s="41">
        <f t="shared" si="1"/>
        <v>0</v>
      </c>
      <c r="L16" s="34">
        <f t="shared" si="2"/>
        <v>0</v>
      </c>
      <c r="M16" s="32"/>
      <c r="N16" s="32"/>
      <c r="O16" s="35">
        <f t="shared" si="3"/>
        <v>0</v>
      </c>
    </row>
    <row r="17" spans="1:15" ht="22.5" customHeight="1">
      <c r="A17" s="25"/>
      <c r="B17" s="36">
        <v>13</v>
      </c>
      <c r="C17" s="37"/>
      <c r="D17" s="37"/>
      <c r="E17" s="38"/>
      <c r="F17" s="29">
        <v>316.72</v>
      </c>
      <c r="G17" s="39">
        <f t="shared" si="4"/>
        <v>400</v>
      </c>
      <c r="H17" s="39">
        <f t="shared" si="0"/>
        <v>316.72</v>
      </c>
      <c r="I17" s="40"/>
      <c r="J17" s="32"/>
      <c r="K17" s="41">
        <f t="shared" si="1"/>
        <v>0</v>
      </c>
      <c r="L17" s="34">
        <f t="shared" si="2"/>
        <v>0</v>
      </c>
      <c r="M17" s="32"/>
      <c r="N17" s="32"/>
      <c r="O17" s="35">
        <f t="shared" si="3"/>
        <v>0</v>
      </c>
    </row>
    <row r="18" spans="1:15" ht="22.5" customHeight="1">
      <c r="A18" s="25"/>
      <c r="B18" s="36">
        <v>14</v>
      </c>
      <c r="C18" s="44"/>
      <c r="D18" s="44"/>
      <c r="E18" s="45"/>
      <c r="F18" s="29">
        <v>316.72</v>
      </c>
      <c r="G18" s="39">
        <f t="shared" si="4"/>
        <v>400</v>
      </c>
      <c r="H18" s="39">
        <f t="shared" si="0"/>
        <v>316.72</v>
      </c>
      <c r="I18" s="40"/>
      <c r="J18" s="32"/>
      <c r="K18" s="41">
        <f t="shared" si="1"/>
        <v>0</v>
      </c>
      <c r="L18" s="34">
        <f t="shared" si="2"/>
        <v>0</v>
      </c>
      <c r="M18" s="32"/>
      <c r="N18" s="32"/>
      <c r="O18" s="35">
        <f t="shared" si="3"/>
        <v>0</v>
      </c>
    </row>
    <row r="19" spans="1:15" ht="22.5" customHeight="1">
      <c r="A19" s="25"/>
      <c r="B19" s="36">
        <v>15</v>
      </c>
      <c r="C19" s="46"/>
      <c r="D19" s="47"/>
      <c r="E19" s="47"/>
      <c r="F19" s="29">
        <v>316.72</v>
      </c>
      <c r="G19" s="39">
        <f t="shared" si="4"/>
        <v>400</v>
      </c>
      <c r="H19" s="39">
        <f t="shared" si="0"/>
        <v>316.72</v>
      </c>
      <c r="I19" s="40"/>
      <c r="J19" s="32"/>
      <c r="K19" s="33">
        <f t="shared" si="1"/>
        <v>0</v>
      </c>
      <c r="L19" s="34">
        <f t="shared" si="2"/>
        <v>0</v>
      </c>
      <c r="M19" s="32"/>
      <c r="N19" s="32"/>
      <c r="O19" s="35">
        <f t="shared" si="3"/>
        <v>0</v>
      </c>
    </row>
    <row r="20" spans="1:15" ht="22.5" customHeight="1">
      <c r="A20" s="48"/>
      <c r="B20" s="36">
        <v>16</v>
      </c>
      <c r="C20" s="44"/>
      <c r="D20" s="45"/>
      <c r="E20" s="45"/>
      <c r="F20" s="29">
        <v>316.72</v>
      </c>
      <c r="G20" s="39">
        <f t="shared" si="4"/>
        <v>400</v>
      </c>
      <c r="H20" s="39">
        <f t="shared" si="0"/>
        <v>316.72</v>
      </c>
      <c r="I20" s="40"/>
      <c r="J20" s="32"/>
      <c r="K20" s="41">
        <f t="shared" si="1"/>
        <v>0</v>
      </c>
      <c r="L20" s="34">
        <f t="shared" si="2"/>
        <v>0</v>
      </c>
      <c r="M20" s="32"/>
      <c r="N20" s="32"/>
      <c r="O20" s="35">
        <f t="shared" si="3"/>
        <v>0</v>
      </c>
    </row>
    <row r="21" spans="1:15" ht="22.5" customHeight="1">
      <c r="A21" s="48"/>
      <c r="B21" s="36">
        <v>17</v>
      </c>
      <c r="C21" s="44"/>
      <c r="D21" s="45"/>
      <c r="E21" s="45"/>
      <c r="F21" s="29">
        <v>316.72</v>
      </c>
      <c r="G21" s="39">
        <f t="shared" si="4"/>
        <v>400</v>
      </c>
      <c r="H21" s="39">
        <f t="shared" si="0"/>
        <v>316.72</v>
      </c>
      <c r="I21" s="40"/>
      <c r="J21" s="32"/>
      <c r="K21" s="41">
        <f t="shared" si="1"/>
        <v>0</v>
      </c>
      <c r="L21" s="34">
        <f t="shared" si="2"/>
        <v>0</v>
      </c>
      <c r="M21" s="32"/>
      <c r="N21" s="32"/>
      <c r="O21" s="35">
        <f t="shared" si="3"/>
        <v>0</v>
      </c>
    </row>
    <row r="22" spans="1:15" ht="22.5" customHeight="1">
      <c r="A22" s="25"/>
      <c r="B22" s="36">
        <v>18</v>
      </c>
      <c r="C22" s="37"/>
      <c r="D22" s="37"/>
      <c r="E22" s="38"/>
      <c r="F22" s="29">
        <v>316.72</v>
      </c>
      <c r="G22" s="39">
        <f t="shared" si="4"/>
        <v>400</v>
      </c>
      <c r="H22" s="39">
        <f t="shared" si="0"/>
        <v>316.72</v>
      </c>
      <c r="I22" s="40"/>
      <c r="J22" s="32"/>
      <c r="K22" s="41">
        <f t="shared" si="1"/>
        <v>0</v>
      </c>
      <c r="L22" s="34">
        <f t="shared" si="2"/>
        <v>0</v>
      </c>
      <c r="M22" s="32"/>
      <c r="N22" s="32"/>
      <c r="O22" s="35">
        <f t="shared" si="3"/>
        <v>0</v>
      </c>
    </row>
    <row r="23" spans="1:15" ht="22.5" customHeight="1">
      <c r="A23" s="25"/>
      <c r="B23" s="36">
        <v>19</v>
      </c>
      <c r="C23" s="37"/>
      <c r="D23" s="37"/>
      <c r="E23" s="38"/>
      <c r="F23" s="29">
        <v>316.72</v>
      </c>
      <c r="G23" s="39">
        <f t="shared" si="4"/>
        <v>400</v>
      </c>
      <c r="H23" s="39">
        <f t="shared" si="0"/>
        <v>316.72</v>
      </c>
      <c r="I23" s="40"/>
      <c r="J23" s="32"/>
      <c r="K23" s="41">
        <f t="shared" si="1"/>
        <v>0</v>
      </c>
      <c r="L23" s="34">
        <f t="shared" si="2"/>
        <v>0</v>
      </c>
      <c r="M23" s="32"/>
      <c r="N23" s="32"/>
      <c r="O23" s="35">
        <f t="shared" si="3"/>
        <v>0</v>
      </c>
    </row>
    <row r="24" spans="1:15" ht="22.5" customHeight="1">
      <c r="A24" s="25"/>
      <c r="B24" s="36">
        <v>20</v>
      </c>
      <c r="C24" s="37"/>
      <c r="D24" s="37"/>
      <c r="E24" s="38"/>
      <c r="F24" s="29">
        <v>316.72</v>
      </c>
      <c r="G24" s="39">
        <f t="shared" si="4"/>
        <v>400</v>
      </c>
      <c r="H24" s="39">
        <f t="shared" si="0"/>
        <v>316.72</v>
      </c>
      <c r="I24" s="40"/>
      <c r="J24" s="32"/>
      <c r="K24" s="41">
        <f t="shared" si="1"/>
        <v>0</v>
      </c>
      <c r="L24" s="34">
        <f t="shared" si="2"/>
        <v>0</v>
      </c>
      <c r="M24" s="32"/>
      <c r="N24" s="32"/>
      <c r="O24" s="35">
        <f t="shared" si="3"/>
        <v>0</v>
      </c>
    </row>
    <row r="25" spans="1:15" ht="40.5" customHeight="1" thickBot="1">
      <c r="A25" s="49" t="s">
        <v>16</v>
      </c>
      <c r="B25" s="50"/>
      <c r="C25" s="51"/>
      <c r="D25" s="52"/>
      <c r="E25" s="52"/>
      <c r="F25" s="52"/>
      <c r="G25" s="52"/>
      <c r="H25" s="52"/>
      <c r="I25" s="53"/>
      <c r="J25" s="54"/>
      <c r="K25" s="65">
        <f>SUM(L5:L24)</f>
        <v>1425240</v>
      </c>
      <c r="L25" s="65"/>
      <c r="M25" s="54"/>
      <c r="N25" s="54"/>
      <c r="O25" s="55"/>
    </row>
    <row r="26" ht="10.5" customHeight="1"/>
  </sheetData>
  <sheetProtection selectLockedCells="1" selectUnlockedCells="1"/>
  <mergeCells count="4">
    <mergeCell ref="A3:E3"/>
    <mergeCell ref="K3:L3"/>
    <mergeCell ref="M3:N3"/>
    <mergeCell ref="K25:L25"/>
  </mergeCells>
  <printOptions horizontalCentered="1"/>
  <pageMargins left="0.39375" right="0.39375" top="0.7875" bottom="0.7875" header="0.5118055555555555" footer="0.5118055555555555"/>
  <pageSetup fitToHeight="0" fitToWidth="1"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菅谷 裕之</cp:lastModifiedBy>
  <dcterms:modified xsi:type="dcterms:W3CDTF">2022-07-04T05:02:47Z</dcterms:modified>
  <cp:category/>
  <cp:version/>
  <cp:contentType/>
  <cp:contentStatus/>
</cp:coreProperties>
</file>