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25_土木管理部\03_水道課\R05年度以前\01_共通\04 【通知・報告→国県市・他団体等】\県市町村課\R6\【市町村課】公営企業に係る経営比較分析表（令和５年度決算）の公表について\"/>
    </mc:Choice>
  </mc:AlternateContent>
  <xr:revisionPtr revIDLastSave="0" documentId="13_ncr:1_{986157E6-5A95-44F9-9EE3-A86461B3ABDD}" xr6:coauthVersionLast="47" xr6:coauthVersionMax="47" xr10:uidLastSave="{00000000-0000-0000-0000-000000000000}"/>
  <workbookProtection workbookAlgorithmName="SHA-512" workbookHashValue="QVvnnrdBMxRyw5AFI/O99Koi2Y17IOlPOSQMw0XOKZqIUXkSlEz3M33cH/cP5HCY3GW5b1UrzUCRHRYOMb1qpQ==" workbookSaltValue="E7ZykeoCV9/4akV3oSHegA==" workbookSpinCount="100000" lockStructure="1"/>
  <bookViews>
    <workbookView xWindow="-120" yWindow="-120" windowWidth="20730" windowHeight="1116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C10" i="5" l="1"/>
  <c r="BZ10" i="5"/>
  <c r="W10" i="5"/>
  <c r="F10" i="5"/>
  <c r="CX10" i="5" s="1"/>
  <c r="E10" i="5"/>
  <c r="DH10" i="5" s="1"/>
  <c r="D10" i="5"/>
  <c r="CV10" i="5" s="1"/>
  <c r="C10" i="5"/>
  <c r="FL31" i="4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Y6" i="5"/>
  <c r="CU12" i="5" s="1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J6" i="5"/>
  <c r="CK11" i="5" s="1"/>
  <c r="CI6" i="5"/>
  <c r="CJ11" i="5" s="1"/>
  <c r="CH6" i="5"/>
  <c r="CI11" i="5" s="1"/>
  <c r="CG6" i="5"/>
  <c r="EH90" i="4" s="1"/>
  <c r="CF6" i="5"/>
  <c r="CE6" i="5"/>
  <c r="CA12" i="5" s="1"/>
  <c r="CD6" i="5"/>
  <c r="BZ12" i="5" s="1"/>
  <c r="CC6" i="5"/>
  <c r="BY12" i="5" s="1"/>
  <c r="CB6" i="5"/>
  <c r="CA6" i="5"/>
  <c r="BZ6" i="5"/>
  <c r="CA11" i="5" s="1"/>
  <c r="BY6" i="5"/>
  <c r="BZ11" i="5" s="1"/>
  <c r="BX6" i="5"/>
  <c r="BY11" i="5" s="1"/>
  <c r="BW6" i="5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L6" i="5"/>
  <c r="BM11" i="5" s="1"/>
  <c r="BK6" i="5"/>
  <c r="CF90" i="4" s="1"/>
  <c r="BJ6" i="5"/>
  <c r="BF12" i="5" s="1"/>
  <c r="BI6" i="5"/>
  <c r="BE12" i="5" s="1"/>
  <c r="BH6" i="5"/>
  <c r="BG6" i="5"/>
  <c r="BC12" i="5" s="1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R6" i="5"/>
  <c r="AS11" i="5" s="1"/>
  <c r="AQ6" i="5"/>
  <c r="AR11" i="5" s="1"/>
  <c r="AP6" i="5"/>
  <c r="AQ11" i="5" s="1"/>
  <c r="AO6" i="5"/>
  <c r="AD90" i="4" s="1"/>
  <c r="AN6" i="5"/>
  <c r="AM6" i="5"/>
  <c r="AI12" i="5" s="1"/>
  <c r="AL6" i="5"/>
  <c r="AH12" i="5" s="1"/>
  <c r="AK6" i="5"/>
  <c r="AG12" i="5" s="1"/>
  <c r="AJ6" i="5"/>
  <c r="AI6" i="5"/>
  <c r="AH6" i="5"/>
  <c r="AI11" i="5" s="1"/>
  <c r="AG6" i="5"/>
  <c r="AH11" i="5" s="1"/>
  <c r="AF6" i="5"/>
  <c r="AG11" i="5" s="1"/>
  <c r="AE6" i="5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AR32" i="4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FI90" i="4"/>
  <c r="DG90" i="4"/>
  <c r="C90" i="4"/>
  <c r="PZ81" i="4"/>
  <c r="MW81" i="4"/>
  <c r="JN81" i="4"/>
  <c r="IM81" i="4"/>
  <c r="CA81" i="4"/>
  <c r="AZ81" i="4"/>
  <c r="RA80" i="4"/>
  <c r="PZ80" i="4"/>
  <c r="OY80" i="4"/>
  <c r="MW80" i="4"/>
  <c r="KO80" i="4"/>
  <c r="JN80" i="4"/>
  <c r="GK80" i="4"/>
  <c r="EC80" i="4"/>
  <c r="DB80" i="4"/>
  <c r="CA80" i="4"/>
  <c r="Y80" i="4"/>
  <c r="RA79" i="4"/>
  <c r="OY79" i="4"/>
  <c r="MW79" i="4"/>
  <c r="JN79" i="4"/>
  <c r="IM79" i="4"/>
  <c r="EC79" i="4"/>
  <c r="DB79" i="4"/>
  <c r="CA79" i="4"/>
  <c r="Y79" i="4"/>
  <c r="RH56" i="4"/>
  <c r="QN56" i="4"/>
  <c r="OF56" i="4"/>
  <c r="MN56" i="4"/>
  <c r="LT56" i="4"/>
  <c r="KZ56" i="4"/>
  <c r="KF56" i="4"/>
  <c r="JL56" i="4"/>
  <c r="GF56" i="4"/>
  <c r="FL56" i="4"/>
  <c r="CF56" i="4"/>
  <c r="AR56" i="4"/>
  <c r="X56" i="4"/>
  <c r="OZ55" i="4"/>
  <c r="MN55" i="4"/>
  <c r="JL55" i="4"/>
  <c r="GZ55" i="4"/>
  <c r="FL55" i="4"/>
  <c r="CZ55" i="4"/>
  <c r="BL55" i="4"/>
  <c r="X55" i="4"/>
  <c r="RH54" i="4"/>
  <c r="QN54" i="4"/>
  <c r="PT54" i="4"/>
  <c r="OF54" i="4"/>
  <c r="MN54" i="4"/>
  <c r="KZ54" i="4"/>
  <c r="JL54" i="4"/>
  <c r="GZ54" i="4"/>
  <c r="GF54" i="4"/>
  <c r="CZ54" i="4"/>
  <c r="CF54" i="4"/>
  <c r="BL54" i="4"/>
  <c r="X54" i="4"/>
  <c r="RH33" i="4"/>
  <c r="OF33" i="4"/>
  <c r="MN33" i="4"/>
  <c r="LT33" i="4"/>
  <c r="KF33" i="4"/>
  <c r="JL33" i="4"/>
  <c r="GF33" i="4"/>
  <c r="CF33" i="4"/>
  <c r="AR33" i="4"/>
  <c r="OZ32" i="4"/>
  <c r="OF32" i="4"/>
  <c r="MN32" i="4"/>
  <c r="JL32" i="4"/>
  <c r="GZ32" i="4"/>
  <c r="GF32" i="4"/>
  <c r="FL32" i="4"/>
  <c r="CZ32" i="4"/>
  <c r="BL32" i="4"/>
  <c r="X32" i="4"/>
  <c r="RH31" i="4"/>
  <c r="QN31" i="4"/>
  <c r="PT31" i="4"/>
  <c r="OF31" i="4"/>
  <c r="MN31" i="4"/>
  <c r="KZ31" i="4"/>
  <c r="JL31" i="4"/>
  <c r="GZ31" i="4"/>
  <c r="GF31" i="4"/>
  <c r="CZ31" i="4"/>
  <c r="CF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KF54" i="4" l="1"/>
  <c r="OF55" i="4"/>
  <c r="Y10" i="5"/>
  <c r="CA10" i="5"/>
  <c r="KF31" i="4"/>
  <c r="RH32" i="4"/>
  <c r="NX79" i="4"/>
  <c r="Y81" i="4"/>
  <c r="OY81" i="4"/>
  <c r="AH10" i="5"/>
  <c r="CK10" i="5"/>
  <c r="X33" i="4"/>
  <c r="KZ33" i="4"/>
  <c r="RH55" i="4"/>
  <c r="IM80" i="4"/>
  <c r="AI10" i="5"/>
  <c r="CU10" i="5"/>
  <c r="AS10" i="5"/>
  <c r="DG10" i="5"/>
  <c r="FL54" i="4"/>
  <c r="OZ54" i="4"/>
  <c r="GF55" i="4"/>
  <c r="EC81" i="4"/>
  <c r="BC10" i="5"/>
  <c r="DI10" i="5"/>
  <c r="OZ31" i="4"/>
  <c r="CZ33" i="4"/>
  <c r="HL79" i="4"/>
  <c r="AZ80" i="4"/>
  <c r="HL81" i="4"/>
  <c r="BO10" i="5"/>
  <c r="DR10" i="5"/>
  <c r="FL33" i="4"/>
  <c r="QN33" i="4"/>
  <c r="CZ56" i="4"/>
  <c r="BQ10" i="5"/>
  <c r="DS10" i="5"/>
  <c r="PT32" i="4"/>
  <c r="BD11" i="5"/>
  <c r="CF32" i="4"/>
  <c r="GZ33" i="4"/>
  <c r="CF55" i="4"/>
  <c r="GZ56" i="4"/>
  <c r="CT10" i="5"/>
  <c r="BB10" i="5"/>
  <c r="EA10" i="5"/>
  <c r="CI10" i="5"/>
  <c r="AQ10" i="5"/>
  <c r="DP10" i="5"/>
  <c r="BX10" i="5"/>
  <c r="AF10" i="5"/>
  <c r="GK79" i="4"/>
  <c r="ER54" i="4"/>
  <c r="ER31" i="4"/>
  <c r="BM10" i="5"/>
  <c r="ER32" i="4"/>
  <c r="AF11" i="5"/>
  <c r="HT32" i="4"/>
  <c r="AJ11" i="5"/>
  <c r="ER55" i="4"/>
  <c r="BX11" i="5"/>
  <c r="HT55" i="4"/>
  <c r="CB11" i="5"/>
  <c r="PT55" i="4"/>
  <c r="CV11" i="5"/>
  <c r="KF32" i="4"/>
  <c r="KF55" i="4"/>
  <c r="AF12" i="5"/>
  <c r="ER33" i="4"/>
  <c r="AJ12" i="5"/>
  <c r="HT33" i="4"/>
  <c r="BD12" i="5"/>
  <c r="PT33" i="4"/>
  <c r="BX12" i="5"/>
  <c r="ER56" i="4"/>
  <c r="CB12" i="5"/>
  <c r="HT56" i="4"/>
  <c r="CV12" i="5"/>
  <c r="PT56" i="4"/>
  <c r="DH12" i="5"/>
  <c r="DB81" i="4"/>
  <c r="DQ11" i="5"/>
  <c r="HL80" i="4"/>
  <c r="EB12" i="5"/>
  <c r="NX81" i="4"/>
  <c r="KZ32" i="4"/>
  <c r="QN32" i="4"/>
  <c r="BL33" i="4"/>
  <c r="OZ33" i="4"/>
  <c r="KZ55" i="4"/>
  <c r="QN55" i="4"/>
  <c r="BL56" i="4"/>
  <c r="OZ56" i="4"/>
  <c r="NX80" i="4"/>
  <c r="GK81" i="4"/>
  <c r="KO81" i="4"/>
  <c r="RA81" i="4"/>
  <c r="LT32" i="4"/>
  <c r="AT11" i="5"/>
  <c r="AR55" i="4"/>
  <c r="BN11" i="5"/>
  <c r="CL11" i="5"/>
  <c r="LT55" i="4"/>
  <c r="EB10" i="5"/>
  <c r="CJ10" i="5"/>
  <c r="AR10" i="5"/>
  <c r="DQ10" i="5"/>
  <c r="BY10" i="5"/>
  <c r="AG10" i="5"/>
  <c r="DF10" i="5"/>
  <c r="BN10" i="5"/>
  <c r="V10" i="5"/>
  <c r="AZ79" i="4"/>
  <c r="AR54" i="4"/>
  <c r="AR31" i="4"/>
  <c r="U10" i="5"/>
  <c r="V11" i="5"/>
  <c r="HT31" i="4"/>
  <c r="LT31" i="4"/>
  <c r="HT54" i="4"/>
  <c r="LT54" i="4"/>
  <c r="KO79" i="4"/>
  <c r="PZ79" i="4"/>
  <c r="AJ10" i="5"/>
  <c r="AT10" i="5"/>
  <c r="BD10" i="5"/>
  <c r="CB10" i="5"/>
  <c r="CL10" i="5"/>
  <c r="DT10" i="5"/>
  <c r="ED10" i="5"/>
  <c r="AU10" i="5"/>
  <c r="BE10" i="5"/>
  <c r="CM10" i="5"/>
  <c r="CW10" i="5"/>
  <c r="EE10" i="5"/>
  <c r="X10" i="5"/>
  <c r="BF10" i="5"/>
  <c r="BP10" i="5"/>
</calcChain>
</file>

<file path=xl/sharedStrings.xml><?xml version="1.0" encoding="utf-8"?>
<sst xmlns="http://schemas.openxmlformats.org/spreadsheetml/2006/main" count="262" uniqueCount="107">
  <si>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</si>
  <si>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</si>
  <si>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</si>
  <si>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</si>
  <si>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</si>
  <si>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</si>
  <si>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</si>
  <si>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</si>
  <si>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</si>
  <si>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</si>
  <si>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</si>
  <si>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</si>
  <si>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</si>
  <si>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</si>
  <si>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</si>
  <si>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</si>
  <si>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</si>
  <si>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</si>
  <si>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</si>
  <si>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</si>
  <si>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</si>
  <si>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</si>
  <si>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</si>
  <si>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</si>
  <si>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</si>
  <si>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</si>
  <si>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</si>
  <si>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</si>
  <si>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</si>
  <si>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</si>
  <si>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</si>
  <si>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</si>
  <si>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</si>
  <si>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</si>
  <si>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</si>
  <si>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</si>
  <si>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</si>
  <si>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</si>
  <si>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</si>
  <si>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</si>
  <si>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</si>
  <si>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</si>
  <si>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</si>
  <si>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</si>
  <si>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</si>
  <si>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</si>
  <si>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</si>
  <si>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</si>
  <si>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</si>
  <si>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</si>
  <si>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</si>
  <si>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</si>
  <si>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</si>
  <si>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</si>
  <si>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</si>
  <si>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</si>
  <si>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</si>
  <si>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</si>
  <si>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</si>
  <si>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</si>
  <si>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</si>
  <si>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</si>
  <si>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</si>
  <si>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</si>
  <si>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</si>
  <si>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</si>
  <si>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</si>
  <si>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</si>
  <si>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</si>
  <si>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</si>
  <si>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</si>
  <si>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</si>
  <si>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</si>
  <si>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</si>
  <si>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</si>
  <si>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</si>
  <si>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</si>
  <si>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</si>
  <si>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</si>
  <si>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</si>
  <si>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</si>
  <si>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</si>
  <si>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</si>
  <si>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</si>
  <si>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</si>
  <si>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</si>
  <si>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</si>
  <si>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</si>
  <si>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082295</t>
  </si>
  <si>
    <t>46</t>
  </si>
  <si>
    <t>02</t>
  </si>
  <si>
    <t>0</t>
  </si>
  <si>
    <t>000</t>
  </si>
  <si>
    <t>茨城県　稲敷市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</si>
  <si>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</si>
  <si>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</si>
  <si>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</si>
  <si>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</si>
  <si>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</si>
  <si>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</si>
  <si>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</si>
  <si>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</si>
  <si>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</si>
  <si>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</si>
  <si>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①②③管路については、まだ償却期間が残っており更新を行っていないが、有形固定資産減価償却率が高く、施設の更新について必要性が高い状況にある。</t>
    <rPh sb="3" eb="5">
      <t>カンロ</t>
    </rPh>
    <rPh sb="13" eb="17">
      <t>ショウキャクキカン</t>
    </rPh>
    <rPh sb="18" eb="19">
      <t>ノコ</t>
    </rPh>
    <rPh sb="23" eb="25">
      <t>コウシン</t>
    </rPh>
    <rPh sb="26" eb="27">
      <t>オコナ</t>
    </rPh>
    <rPh sb="34" eb="40">
      <t>ユウケイコテイシサン</t>
    </rPh>
    <rPh sb="40" eb="45">
      <t>ゲンカショウキャクリツ</t>
    </rPh>
    <rPh sb="46" eb="47">
      <t>タカ</t>
    </rPh>
    <rPh sb="49" eb="51">
      <t>シセツ</t>
    </rPh>
    <rPh sb="52" eb="54">
      <t>コウシン</t>
    </rPh>
    <rPh sb="58" eb="61">
      <t>ヒツヨウセイ</t>
    </rPh>
    <rPh sb="62" eb="63">
      <t>タカ</t>
    </rPh>
    <rPh sb="64" eb="66">
      <t>ジョウキョウ</t>
    </rPh>
    <phoneticPr fontId="5"/>
  </si>
  <si>
    <t>経営状態は安定しているものの、更新の必要性が高い資産が多い状況にある。しかし、施設利用率や契約率が極めて低く、契約水量や使用水量の増加も望めないことから、更新に係る財源を確保することが難しく、事業の廃止を予定している。</t>
    <rPh sb="0" eb="4">
      <t>ケイエイジョウタイ</t>
    </rPh>
    <rPh sb="5" eb="7">
      <t>アンテイ</t>
    </rPh>
    <rPh sb="15" eb="17">
      <t>コウシン</t>
    </rPh>
    <rPh sb="18" eb="21">
      <t>ヒツヨウセイ</t>
    </rPh>
    <rPh sb="22" eb="23">
      <t>タカ</t>
    </rPh>
    <rPh sb="24" eb="26">
      <t>シサン</t>
    </rPh>
    <rPh sb="27" eb="28">
      <t>オオ</t>
    </rPh>
    <rPh sb="29" eb="31">
      <t>ジョウキョウ</t>
    </rPh>
    <rPh sb="39" eb="44">
      <t>シセツリヨウリツ</t>
    </rPh>
    <rPh sb="45" eb="48">
      <t>ケイヤクリツ</t>
    </rPh>
    <rPh sb="49" eb="50">
      <t>キワ</t>
    </rPh>
    <rPh sb="52" eb="53">
      <t>ヒク</t>
    </rPh>
    <rPh sb="55" eb="59">
      <t>ケイヤクスイリョウ</t>
    </rPh>
    <rPh sb="60" eb="64">
      <t>シヨウスイリョウ</t>
    </rPh>
    <rPh sb="65" eb="67">
      <t>ゾウカ</t>
    </rPh>
    <rPh sb="68" eb="69">
      <t>ノゾ</t>
    </rPh>
    <rPh sb="77" eb="79">
      <t>コウシン</t>
    </rPh>
    <rPh sb="80" eb="81">
      <t>カカ</t>
    </rPh>
    <rPh sb="82" eb="84">
      <t>ザイゲン</t>
    </rPh>
    <rPh sb="85" eb="87">
      <t>カクホ</t>
    </rPh>
    <rPh sb="92" eb="93">
      <t>ムズカ</t>
    </rPh>
    <rPh sb="96" eb="98">
      <t>ジギョウ</t>
    </rPh>
    <rPh sb="99" eb="101">
      <t>ハイシ</t>
    </rPh>
    <rPh sb="102" eb="104">
      <t>ヨテイ</t>
    </rPh>
    <phoneticPr fontId="5"/>
  </si>
  <si>
    <t>①経常収支比率は、例年100％超を維持しており、全国平均及び類似団体平均を上回っている。　　　　　　　　　　　　　　　　　　　　　　　　　　　　　　　　　②累積欠損金は発生していない。　　　　　　　　　　　　　　　　　　　　　　　　　　　　　　　　　　　　　　　　　　　　　　　　　　　　　　　　　　　　　　　　③流動比率について、令和２年度より大幅に減少しているが、未払金の増加によるもの。数値上は100％を大幅に上回り、支払能力は安定した状態を維持している。　　　　　　　　　　　　　　　　　　　　　　　　　　　　　　　　　　　　　　　　　　　　　　　　　　　　　　　　　　　　　　　　　　　　　　　　　　　④企業債の借入は行っていない。　　　　　　　　　　　　　　　　　　　　　　　　　　　　　　　　　　　　　　　　　　　　　　　　　　　　　　　　　　　　　⑤料金回収率は高い水準を維持しており、全国平均及び類似団体平均を上回っている。　　　　　　　　　　　　　　　　　　　　　　　　　　　　　　　　　　　　　　　⑥給水原価は、前年度より減少しており、類似団体平均を下回っている。　　　　　　　　　　　　　　　　　　　　　　　　　　　⑦⑧施設利用率・契約率ともに類似団体平均値よりも低い水準となっている。契約水量に対し使用水量が少ない企業が多く、増加は今後も望めない状況にある。</t>
    <rPh sb="1" eb="7">
      <t>ケイジョウシュウシヒリツ</t>
    </rPh>
    <rPh sb="9" eb="11">
      <t>レイネン</t>
    </rPh>
    <rPh sb="15" eb="16">
      <t>チョウ</t>
    </rPh>
    <rPh sb="17" eb="19">
      <t>イジ</t>
    </rPh>
    <rPh sb="24" eb="29">
      <t>ゼンコクヘイキンオヨ</t>
    </rPh>
    <rPh sb="30" eb="36">
      <t>ルイジダンタイヘイキン</t>
    </rPh>
    <rPh sb="37" eb="39">
      <t>ウワマワ</t>
    </rPh>
    <rPh sb="78" eb="80">
      <t>ルイセキ</t>
    </rPh>
    <rPh sb="80" eb="83">
      <t>ケッソンキン</t>
    </rPh>
    <rPh sb="84" eb="86">
      <t>ハッセイ</t>
    </rPh>
    <rPh sb="157" eb="161">
      <t>リュウドウヒリツ</t>
    </rPh>
    <rPh sb="166" eb="168">
      <t>レイワ</t>
    </rPh>
    <rPh sb="169" eb="171">
      <t>ネンド</t>
    </rPh>
    <rPh sb="173" eb="175">
      <t>オオハバ</t>
    </rPh>
    <rPh sb="176" eb="178">
      <t>ゲンショウ</t>
    </rPh>
    <rPh sb="184" eb="186">
      <t>ミバラ</t>
    </rPh>
    <rPh sb="186" eb="187">
      <t>キン</t>
    </rPh>
    <rPh sb="188" eb="190">
      <t>ゾウカ</t>
    </rPh>
    <rPh sb="196" eb="199">
      <t>スウチジョウ</t>
    </rPh>
    <rPh sb="205" eb="207">
      <t>オオハバ</t>
    </rPh>
    <rPh sb="208" eb="210">
      <t>ウワマワ</t>
    </rPh>
    <rPh sb="212" eb="214">
      <t>シハラ</t>
    </rPh>
    <rPh sb="214" eb="216">
      <t>ノウリョク</t>
    </rPh>
    <rPh sb="217" eb="219">
      <t>アンテイ</t>
    </rPh>
    <rPh sb="221" eb="223">
      <t>ジョウタイ</t>
    </rPh>
    <rPh sb="224" eb="226">
      <t>イジ</t>
    </rPh>
    <rPh sb="307" eb="310">
      <t>キギョウサイ</t>
    </rPh>
    <rPh sb="311" eb="313">
      <t>カリイ</t>
    </rPh>
    <rPh sb="314" eb="315">
      <t>オコナ</t>
    </rPh>
    <rPh sb="383" eb="388">
      <t>リョウキンカイシュウリツ</t>
    </rPh>
    <rPh sb="389" eb="390">
      <t>タカ</t>
    </rPh>
    <rPh sb="391" eb="393">
      <t>スイジュン</t>
    </rPh>
    <rPh sb="394" eb="396">
      <t>イジ</t>
    </rPh>
    <rPh sb="401" eb="406">
      <t>ゼンコクヘイキンオヨ</t>
    </rPh>
    <rPh sb="407" eb="413">
      <t>ルイジダンタイヘイキン</t>
    </rPh>
    <rPh sb="414" eb="416">
      <t>ウワマワ</t>
    </rPh>
    <rPh sb="461" eb="465">
      <t>キュウスイゲンカ</t>
    </rPh>
    <rPh sb="467" eb="470">
      <t>ゼンネンド</t>
    </rPh>
    <rPh sb="472" eb="474">
      <t>ゲンショウ</t>
    </rPh>
    <rPh sb="479" eb="485">
      <t>ルイジダンタイヘイキン</t>
    </rPh>
    <rPh sb="486" eb="488">
      <t>シタマワ</t>
    </rPh>
    <rPh sb="522" eb="527">
      <t>シセツリヨウリツ</t>
    </rPh>
    <rPh sb="528" eb="531">
      <t>ケイヤクリツ</t>
    </rPh>
    <rPh sb="534" eb="541">
      <t>ルイジダンタイヘイキンチ</t>
    </rPh>
    <rPh sb="544" eb="545">
      <t>ヒク</t>
    </rPh>
    <rPh sb="546" eb="548">
      <t>スイジュン</t>
    </rPh>
    <rPh sb="555" eb="559">
      <t>ケイヤクスイリョウ</t>
    </rPh>
    <rPh sb="560" eb="561">
      <t>タイ</t>
    </rPh>
    <rPh sb="562" eb="566">
      <t>シヨウスイリョウ</t>
    </rPh>
    <rPh sb="567" eb="568">
      <t>スク</t>
    </rPh>
    <rPh sb="570" eb="572">
      <t>キギョウ</t>
    </rPh>
    <rPh sb="573" eb="574">
      <t>オオ</t>
    </rPh>
    <rPh sb="576" eb="578">
      <t>ゾウカ</t>
    </rPh>
    <rPh sb="579" eb="581">
      <t>コンゴ</t>
    </rPh>
    <rPh sb="582" eb="583">
      <t>ノゾ</t>
    </rPh>
    <rPh sb="586" eb="588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</si>
</sst>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78.53</c:v>
                </c:pt>
                <c:pt idx="1">
                  <c:v>79.86</c:v>
                </c:pt>
                <c:pt idx="2">
                  <c:v>81.19</c:v>
                </c:pt>
                <c:pt idx="3">
                  <c:v>82.4</c:v>
                </c:pt>
                <c:pt idx="4">
                  <c:v>83.45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2-4B58-996D-A60840203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54.3</c:v>
                </c:pt>
                <c:pt idx="1">
                  <c:v>55.32</c:v>
                </c:pt>
                <c:pt idx="2">
                  <c:v>55.08</c:v>
                </c:pt>
                <c:pt idx="3">
                  <c:v>56.95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2-4B58-996D-A60840203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6-4D94-AF5D-C9600F7B9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125.8</c:v>
                </c:pt>
                <c:pt idx="1">
                  <c:v>132.55000000000001</c:v>
                </c:pt>
                <c:pt idx="2">
                  <c:v>134.69</c:v>
                </c:pt>
                <c:pt idx="3">
                  <c:v>133.63999999999999</c:v>
                </c:pt>
                <c:pt idx="4">
                  <c:v>140.65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6-4D94-AF5D-C9600F7B9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191.54</c:v>
                </c:pt>
                <c:pt idx="1">
                  <c:v>169.3</c:v>
                </c:pt>
                <c:pt idx="2">
                  <c:v>180.05</c:v>
                </c:pt>
                <c:pt idx="3">
                  <c:v>160.80000000000001</c:v>
                </c:pt>
                <c:pt idx="4">
                  <c:v>176.6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9-41F5-8755-6E5C77A8C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108.76</c:v>
                </c:pt>
                <c:pt idx="1">
                  <c:v>110.19</c:v>
                </c:pt>
                <c:pt idx="2">
                  <c:v>113.73</c:v>
                </c:pt>
                <c:pt idx="3">
                  <c:v>115.42</c:v>
                </c:pt>
                <c:pt idx="4">
                  <c:v>114.11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9-41F5-8755-6E5C77A8C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0-4E44-A17C-35CA8E5F0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4.66</c:v>
                </c:pt>
                <c:pt idx="1">
                  <c:v>7.35</c:v>
                </c:pt>
                <c:pt idx="2">
                  <c:v>7.6</c:v>
                </c:pt>
                <c:pt idx="3">
                  <c:v>7.9</c:v>
                </c:pt>
                <c:pt idx="4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0-4E44-A17C-35CA8E5F0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3-441A-8A5F-46A7A444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0.09</c:v>
                </c:pt>
                <c:pt idx="2">
                  <c:v>0.4</c:v>
                </c:pt>
                <c:pt idx="3">
                  <c:v>0.14000000000000001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3-441A-8A5F-46A7A444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145501</c:v>
                </c:pt>
                <c:pt idx="1">
                  <c:v>7557.25</c:v>
                </c:pt>
                <c:pt idx="2">
                  <c:v>11864.03</c:v>
                </c:pt>
                <c:pt idx="3">
                  <c:v>10554.02</c:v>
                </c:pt>
                <c:pt idx="4">
                  <c:v>1512.79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A-4FFB-B5D7-32774A5C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732.52</c:v>
                </c:pt>
                <c:pt idx="1">
                  <c:v>819.73</c:v>
                </c:pt>
                <c:pt idx="2">
                  <c:v>834.05</c:v>
                </c:pt>
                <c:pt idx="3">
                  <c:v>1011.55</c:v>
                </c:pt>
                <c:pt idx="4">
                  <c:v>913.57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A-4FFB-B5D7-32774A5C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B-41AC-8EFB-5CE76EAA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498.01</c:v>
                </c:pt>
                <c:pt idx="1">
                  <c:v>490.39</c:v>
                </c:pt>
                <c:pt idx="2">
                  <c:v>475.44</c:v>
                </c:pt>
                <c:pt idx="3">
                  <c:v>413.6</c:v>
                </c:pt>
                <c:pt idx="4">
                  <c:v>398.17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B-41AC-8EFB-5CE76EAA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231.07</c:v>
                </c:pt>
                <c:pt idx="1">
                  <c:v>171.77</c:v>
                </c:pt>
                <c:pt idx="2">
                  <c:v>215.24</c:v>
                </c:pt>
                <c:pt idx="3">
                  <c:v>181.27</c:v>
                </c:pt>
                <c:pt idx="4">
                  <c:v>210.47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E-47A8-A061-7C17A6D0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90.22</c:v>
                </c:pt>
                <c:pt idx="1">
                  <c:v>90.8</c:v>
                </c:pt>
                <c:pt idx="2">
                  <c:v>93.49</c:v>
                </c:pt>
                <c:pt idx="3">
                  <c:v>94.77</c:v>
                </c:pt>
                <c:pt idx="4">
                  <c:v>89.59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E-47A8-A061-7C17A6D0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30.53</c:v>
                </c:pt>
                <c:pt idx="1">
                  <c:v>41.27</c:v>
                </c:pt>
                <c:pt idx="2">
                  <c:v>32.869999999999997</c:v>
                </c:pt>
                <c:pt idx="3">
                  <c:v>40.97</c:v>
                </c:pt>
                <c:pt idx="4">
                  <c:v>30.72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96E-884B-EBFBC1E4F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49.94</c:v>
                </c:pt>
                <c:pt idx="1">
                  <c:v>50.56</c:v>
                </c:pt>
                <c:pt idx="2">
                  <c:v>49.4</c:v>
                </c:pt>
                <c:pt idx="3">
                  <c:v>49.51</c:v>
                </c:pt>
                <c:pt idx="4">
                  <c:v>52.49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E-496E-884B-EBFBC1E4F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12.53</c:v>
                </c:pt>
                <c:pt idx="1">
                  <c:v>10.23</c:v>
                </c:pt>
                <c:pt idx="2">
                  <c:v>12.53</c:v>
                </c:pt>
                <c:pt idx="3">
                  <c:v>13.22</c:v>
                </c:pt>
                <c:pt idx="4">
                  <c:v>12.53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A-4B9B-B38A-BC4D7E9E0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34.92</c:v>
                </c:pt>
                <c:pt idx="1">
                  <c:v>34.19</c:v>
                </c:pt>
                <c:pt idx="2">
                  <c:v>36.65</c:v>
                </c:pt>
                <c:pt idx="3">
                  <c:v>33.29</c:v>
                </c:pt>
                <c:pt idx="4">
                  <c:v>31.77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A-4B9B-B38A-BC4D7E9E0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35.630000000000003</c:v>
                </c:pt>
                <c:pt idx="1">
                  <c:v>35.630000000000003</c:v>
                </c:pt>
                <c:pt idx="2">
                  <c:v>35.630000000000003</c:v>
                </c:pt>
                <c:pt idx="3">
                  <c:v>35.630000000000003</c:v>
                </c:pt>
                <c:pt idx="4">
                  <c:v>35.630000000000003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0-453F-88C8-86A1070D4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50.9</c:v>
                </c:pt>
                <c:pt idx="1">
                  <c:v>49.05</c:v>
                </c:pt>
                <c:pt idx="2">
                  <c:v>50.94</c:v>
                </c:pt>
                <c:pt idx="3">
                  <c:v>49.76</c:v>
                </c:pt>
                <c:pt idx="4">
                  <c:v>49.18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0-453F-88C8-86A1070D4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JQ42" zoomScaleNormal="100" workbookViewId="0">
      <selection activeCell="SM16" sqref="SM16:TA4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茨城県　稲敷市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870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極小規模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109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91.7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7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310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51" t="s">
        <v>106</v>
      </c>
      <c r="SN16" s="152"/>
      <c r="SO16" s="152"/>
      <c r="SP16" s="152"/>
      <c r="SQ16" s="152"/>
      <c r="SR16" s="152"/>
      <c r="SS16" s="152"/>
      <c r="ST16" s="152"/>
      <c r="SU16" s="152"/>
      <c r="SV16" s="152"/>
      <c r="SW16" s="152"/>
      <c r="SX16" s="152"/>
      <c r="SY16" s="152"/>
      <c r="SZ16" s="152"/>
      <c r="TA16" s="15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151"/>
      <c r="SN17" s="152"/>
      <c r="SO17" s="152"/>
      <c r="SP17" s="152"/>
      <c r="SQ17" s="152"/>
      <c r="SR17" s="152"/>
      <c r="SS17" s="152"/>
      <c r="ST17" s="152"/>
      <c r="SU17" s="152"/>
      <c r="SV17" s="152"/>
      <c r="SW17" s="152"/>
      <c r="SX17" s="152"/>
      <c r="SY17" s="152"/>
      <c r="SZ17" s="152"/>
      <c r="TA17" s="15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151"/>
      <c r="SN18" s="152"/>
      <c r="SO18" s="152"/>
      <c r="SP18" s="152"/>
      <c r="SQ18" s="152"/>
      <c r="SR18" s="152"/>
      <c r="SS18" s="152"/>
      <c r="ST18" s="152"/>
      <c r="SU18" s="152"/>
      <c r="SV18" s="152"/>
      <c r="SW18" s="152"/>
      <c r="SX18" s="152"/>
      <c r="SY18" s="152"/>
      <c r="SZ18" s="152"/>
      <c r="TA18" s="15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151"/>
      <c r="SN19" s="152"/>
      <c r="SO19" s="152"/>
      <c r="SP19" s="152"/>
      <c r="SQ19" s="152"/>
      <c r="SR19" s="152"/>
      <c r="SS19" s="152"/>
      <c r="ST19" s="152"/>
      <c r="SU19" s="152"/>
      <c r="SV19" s="152"/>
      <c r="SW19" s="152"/>
      <c r="SX19" s="152"/>
      <c r="SY19" s="152"/>
      <c r="SZ19" s="152"/>
      <c r="TA19" s="15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151"/>
      <c r="SN20" s="152"/>
      <c r="SO20" s="152"/>
      <c r="SP20" s="152"/>
      <c r="SQ20" s="152"/>
      <c r="SR20" s="152"/>
      <c r="SS20" s="152"/>
      <c r="ST20" s="152"/>
      <c r="SU20" s="152"/>
      <c r="SV20" s="152"/>
      <c r="SW20" s="152"/>
      <c r="SX20" s="152"/>
      <c r="SY20" s="152"/>
      <c r="SZ20" s="152"/>
      <c r="TA20" s="15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151"/>
      <c r="SN21" s="152"/>
      <c r="SO21" s="152"/>
      <c r="SP21" s="152"/>
      <c r="SQ21" s="152"/>
      <c r="SR21" s="152"/>
      <c r="SS21" s="152"/>
      <c r="ST21" s="152"/>
      <c r="SU21" s="152"/>
      <c r="SV21" s="152"/>
      <c r="SW21" s="152"/>
      <c r="SX21" s="152"/>
      <c r="SY21" s="152"/>
      <c r="SZ21" s="152"/>
      <c r="TA21" s="15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151"/>
      <c r="SN22" s="152"/>
      <c r="SO22" s="152"/>
      <c r="SP22" s="152"/>
      <c r="SQ22" s="152"/>
      <c r="SR22" s="152"/>
      <c r="SS22" s="152"/>
      <c r="ST22" s="152"/>
      <c r="SU22" s="152"/>
      <c r="SV22" s="152"/>
      <c r="SW22" s="152"/>
      <c r="SX22" s="152"/>
      <c r="SY22" s="152"/>
      <c r="SZ22" s="152"/>
      <c r="TA22" s="15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151"/>
      <c r="SN23" s="152"/>
      <c r="SO23" s="152"/>
      <c r="SP23" s="152"/>
      <c r="SQ23" s="152"/>
      <c r="SR23" s="152"/>
      <c r="SS23" s="152"/>
      <c r="ST23" s="152"/>
      <c r="SU23" s="152"/>
      <c r="SV23" s="152"/>
      <c r="SW23" s="152"/>
      <c r="SX23" s="152"/>
      <c r="SY23" s="152"/>
      <c r="SZ23" s="152"/>
      <c r="TA23" s="15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151"/>
      <c r="SN24" s="152"/>
      <c r="SO24" s="152"/>
      <c r="SP24" s="152"/>
      <c r="SQ24" s="152"/>
      <c r="SR24" s="152"/>
      <c r="SS24" s="152"/>
      <c r="ST24" s="152"/>
      <c r="SU24" s="152"/>
      <c r="SV24" s="152"/>
      <c r="SW24" s="152"/>
      <c r="SX24" s="152"/>
      <c r="SY24" s="152"/>
      <c r="SZ24" s="152"/>
      <c r="TA24" s="15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151"/>
      <c r="SN25" s="152"/>
      <c r="SO25" s="152"/>
      <c r="SP25" s="152"/>
      <c r="SQ25" s="152"/>
      <c r="SR25" s="152"/>
      <c r="SS25" s="152"/>
      <c r="ST25" s="152"/>
      <c r="SU25" s="152"/>
      <c r="SV25" s="152"/>
      <c r="SW25" s="152"/>
      <c r="SX25" s="152"/>
      <c r="SY25" s="152"/>
      <c r="SZ25" s="152"/>
      <c r="TA25" s="15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151"/>
      <c r="SN26" s="152"/>
      <c r="SO26" s="152"/>
      <c r="SP26" s="152"/>
      <c r="SQ26" s="152"/>
      <c r="SR26" s="152"/>
      <c r="SS26" s="152"/>
      <c r="ST26" s="152"/>
      <c r="SU26" s="152"/>
      <c r="SV26" s="152"/>
      <c r="SW26" s="152"/>
      <c r="SX26" s="152"/>
      <c r="SY26" s="152"/>
      <c r="SZ26" s="152"/>
      <c r="TA26" s="15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151"/>
      <c r="SN27" s="152"/>
      <c r="SO27" s="152"/>
      <c r="SP27" s="152"/>
      <c r="SQ27" s="152"/>
      <c r="SR27" s="152"/>
      <c r="SS27" s="152"/>
      <c r="ST27" s="152"/>
      <c r="SU27" s="152"/>
      <c r="SV27" s="152"/>
      <c r="SW27" s="152"/>
      <c r="SX27" s="152"/>
      <c r="SY27" s="152"/>
      <c r="SZ27" s="152"/>
      <c r="TA27" s="15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151"/>
      <c r="SN28" s="152"/>
      <c r="SO28" s="152"/>
      <c r="SP28" s="152"/>
      <c r="SQ28" s="152"/>
      <c r="SR28" s="152"/>
      <c r="SS28" s="152"/>
      <c r="ST28" s="152"/>
      <c r="SU28" s="152"/>
      <c r="SV28" s="152"/>
      <c r="SW28" s="152"/>
      <c r="SX28" s="152"/>
      <c r="SY28" s="152"/>
      <c r="SZ28" s="152"/>
      <c r="TA28" s="15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151"/>
      <c r="SN29" s="152"/>
      <c r="SO29" s="152"/>
      <c r="SP29" s="152"/>
      <c r="SQ29" s="152"/>
      <c r="SR29" s="152"/>
      <c r="SS29" s="152"/>
      <c r="ST29" s="152"/>
      <c r="SU29" s="152"/>
      <c r="SV29" s="152"/>
      <c r="SW29" s="152"/>
      <c r="SX29" s="152"/>
      <c r="SY29" s="152"/>
      <c r="SZ29" s="152"/>
      <c r="TA29" s="15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51"/>
      <c r="SN30" s="152"/>
      <c r="SO30" s="152"/>
      <c r="SP30" s="152"/>
      <c r="SQ30" s="152"/>
      <c r="SR30" s="152"/>
      <c r="SS30" s="152"/>
      <c r="ST30" s="152"/>
      <c r="SU30" s="152"/>
      <c r="SV30" s="152"/>
      <c r="SW30" s="152"/>
      <c r="SX30" s="152"/>
      <c r="SY30" s="152"/>
      <c r="SZ30" s="152"/>
      <c r="TA30" s="15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R01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R02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R03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R04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R05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R01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R02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R03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R04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R05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R01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R02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R03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R04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R05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R01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R02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R03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R04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R05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51"/>
      <c r="SN31" s="152"/>
      <c r="SO31" s="152"/>
      <c r="SP31" s="152"/>
      <c r="SQ31" s="152"/>
      <c r="SR31" s="152"/>
      <c r="SS31" s="152"/>
      <c r="ST31" s="152"/>
      <c r="SU31" s="152"/>
      <c r="SV31" s="152"/>
      <c r="SW31" s="152"/>
      <c r="SX31" s="152"/>
      <c r="SY31" s="152"/>
      <c r="SZ31" s="152"/>
      <c r="TA31" s="15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191.54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169.3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180.05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160.80000000000001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176.6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145501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7557.25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11864.03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10554.02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1512.79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0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51"/>
      <c r="SN32" s="152"/>
      <c r="SO32" s="152"/>
      <c r="SP32" s="152"/>
      <c r="SQ32" s="152"/>
      <c r="SR32" s="152"/>
      <c r="SS32" s="152"/>
      <c r="ST32" s="152"/>
      <c r="SU32" s="152"/>
      <c r="SV32" s="152"/>
      <c r="SW32" s="152"/>
      <c r="SX32" s="152"/>
      <c r="SY32" s="152"/>
      <c r="SZ32" s="152"/>
      <c r="TA32" s="15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108.76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110.19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113.73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115.42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114.11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125.8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132.55000000000001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134.69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133.63999999999999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140.65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732.52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819.73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834.05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1011.55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913.57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498.01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490.39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475.44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413.6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398.17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51"/>
      <c r="SN33" s="152"/>
      <c r="SO33" s="152"/>
      <c r="SP33" s="152"/>
      <c r="SQ33" s="152"/>
      <c r="SR33" s="152"/>
      <c r="SS33" s="152"/>
      <c r="ST33" s="152"/>
      <c r="SU33" s="152"/>
      <c r="SV33" s="152"/>
      <c r="SW33" s="152"/>
      <c r="SX33" s="152"/>
      <c r="SY33" s="152"/>
      <c r="SZ33" s="152"/>
      <c r="TA33" s="15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51"/>
      <c r="SN34" s="152"/>
      <c r="SO34" s="152"/>
      <c r="SP34" s="152"/>
      <c r="SQ34" s="152"/>
      <c r="SR34" s="152"/>
      <c r="SS34" s="152"/>
      <c r="ST34" s="152"/>
      <c r="SU34" s="152"/>
      <c r="SV34" s="152"/>
      <c r="SW34" s="152"/>
      <c r="SX34" s="152"/>
      <c r="SY34" s="152"/>
      <c r="SZ34" s="152"/>
      <c r="TA34" s="15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51"/>
      <c r="SN35" s="152"/>
      <c r="SO35" s="152"/>
      <c r="SP35" s="152"/>
      <c r="SQ35" s="152"/>
      <c r="SR35" s="152"/>
      <c r="SS35" s="152"/>
      <c r="ST35" s="152"/>
      <c r="SU35" s="152"/>
      <c r="SV35" s="152"/>
      <c r="SW35" s="152"/>
      <c r="SX35" s="152"/>
      <c r="SY35" s="152"/>
      <c r="SZ35" s="152"/>
      <c r="TA35" s="15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51"/>
      <c r="SN36" s="152"/>
      <c r="SO36" s="152"/>
      <c r="SP36" s="152"/>
      <c r="SQ36" s="152"/>
      <c r="SR36" s="152"/>
      <c r="SS36" s="152"/>
      <c r="ST36" s="152"/>
      <c r="SU36" s="152"/>
      <c r="SV36" s="152"/>
      <c r="SW36" s="152"/>
      <c r="SX36" s="152"/>
      <c r="SY36" s="152"/>
      <c r="SZ36" s="152"/>
      <c r="TA36" s="15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51"/>
      <c r="SN37" s="152"/>
      <c r="SO37" s="152"/>
      <c r="SP37" s="152"/>
      <c r="SQ37" s="152"/>
      <c r="SR37" s="152"/>
      <c r="SS37" s="152"/>
      <c r="ST37" s="152"/>
      <c r="SU37" s="152"/>
      <c r="SV37" s="152"/>
      <c r="SW37" s="152"/>
      <c r="SX37" s="152"/>
      <c r="SY37" s="152"/>
      <c r="SZ37" s="152"/>
      <c r="TA37" s="15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51"/>
      <c r="SN38" s="152"/>
      <c r="SO38" s="152"/>
      <c r="SP38" s="152"/>
      <c r="SQ38" s="152"/>
      <c r="SR38" s="152"/>
      <c r="SS38" s="152"/>
      <c r="ST38" s="152"/>
      <c r="SU38" s="152"/>
      <c r="SV38" s="152"/>
      <c r="SW38" s="152"/>
      <c r="SX38" s="152"/>
      <c r="SY38" s="152"/>
      <c r="SZ38" s="152"/>
      <c r="TA38" s="15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51"/>
      <c r="SN39" s="152"/>
      <c r="SO39" s="152"/>
      <c r="SP39" s="152"/>
      <c r="SQ39" s="152"/>
      <c r="SR39" s="152"/>
      <c r="SS39" s="152"/>
      <c r="ST39" s="152"/>
      <c r="SU39" s="152"/>
      <c r="SV39" s="152"/>
      <c r="SW39" s="152"/>
      <c r="SX39" s="152"/>
      <c r="SY39" s="152"/>
      <c r="SZ39" s="152"/>
      <c r="TA39" s="15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151"/>
      <c r="SN40" s="152"/>
      <c r="SO40" s="152"/>
      <c r="SP40" s="152"/>
      <c r="SQ40" s="152"/>
      <c r="SR40" s="152"/>
      <c r="SS40" s="152"/>
      <c r="ST40" s="152"/>
      <c r="SU40" s="152"/>
      <c r="SV40" s="152"/>
      <c r="SW40" s="152"/>
      <c r="SX40" s="152"/>
      <c r="SY40" s="152"/>
      <c r="SZ40" s="152"/>
      <c r="TA40" s="15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151"/>
      <c r="SN41" s="152"/>
      <c r="SO41" s="152"/>
      <c r="SP41" s="152"/>
      <c r="SQ41" s="152"/>
      <c r="SR41" s="152"/>
      <c r="SS41" s="152"/>
      <c r="ST41" s="152"/>
      <c r="SU41" s="152"/>
      <c r="SV41" s="152"/>
      <c r="SW41" s="152"/>
      <c r="SX41" s="152"/>
      <c r="SY41" s="152"/>
      <c r="SZ41" s="152"/>
      <c r="TA41" s="15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151"/>
      <c r="SN42" s="152"/>
      <c r="SO42" s="152"/>
      <c r="SP42" s="152"/>
      <c r="SQ42" s="152"/>
      <c r="SR42" s="152"/>
      <c r="SS42" s="152"/>
      <c r="ST42" s="152"/>
      <c r="SU42" s="152"/>
      <c r="SV42" s="152"/>
      <c r="SW42" s="152"/>
      <c r="SX42" s="152"/>
      <c r="SY42" s="152"/>
      <c r="SZ42" s="152"/>
      <c r="TA42" s="15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151"/>
      <c r="SN43" s="152"/>
      <c r="SO43" s="152"/>
      <c r="SP43" s="152"/>
      <c r="SQ43" s="152"/>
      <c r="SR43" s="152"/>
      <c r="SS43" s="152"/>
      <c r="ST43" s="152"/>
      <c r="SU43" s="152"/>
      <c r="SV43" s="152"/>
      <c r="SW43" s="152"/>
      <c r="SX43" s="152"/>
      <c r="SY43" s="152"/>
      <c r="SZ43" s="152"/>
      <c r="TA43" s="15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151"/>
      <c r="SN44" s="152"/>
      <c r="SO44" s="152"/>
      <c r="SP44" s="152"/>
      <c r="SQ44" s="152"/>
      <c r="SR44" s="152"/>
      <c r="SS44" s="152"/>
      <c r="ST44" s="152"/>
      <c r="SU44" s="152"/>
      <c r="SV44" s="152"/>
      <c r="SW44" s="152"/>
      <c r="SX44" s="152"/>
      <c r="SY44" s="152"/>
      <c r="SZ44" s="152"/>
      <c r="TA44" s="15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154"/>
      <c r="SN45" s="155"/>
      <c r="SO45" s="155"/>
      <c r="SP45" s="155"/>
      <c r="SQ45" s="155"/>
      <c r="SR45" s="155"/>
      <c r="SS45" s="155"/>
      <c r="ST45" s="155"/>
      <c r="SU45" s="155"/>
      <c r="SV45" s="155"/>
      <c r="SW45" s="155"/>
      <c r="SX45" s="155"/>
      <c r="SY45" s="155"/>
      <c r="SZ45" s="155"/>
      <c r="TA45" s="156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104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R01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R02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R03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R04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R05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R01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R02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R03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R04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R05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R01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R02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R03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R04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R05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R01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R02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R03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R04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R05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231.07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171.77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215.24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181.27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210.47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30.53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41.27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32.869999999999997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40.97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30.72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12.53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10.23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12.53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13.22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12.53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35.630000000000003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35.630000000000003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35.630000000000003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35.630000000000003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35.630000000000003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90.22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90.8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93.49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94.77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89.59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49.94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50.56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49.4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49.51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52.49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34.92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34.19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36.65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33.29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31.77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50.9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49.05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50.94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49.76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49.18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R01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R02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R03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R04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R05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R01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R02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R03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R04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R05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R01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R02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R03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R04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R05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78.53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79.86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81.19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82.4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83.45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54.3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55.32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55.08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56.95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58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4.66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7.35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7.6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7.9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8.2100000000000009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0.06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0.09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0.4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0.14000000000000001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0.19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29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0" t="str">
        <f>データ!AD6</f>
        <v>【114.39】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【23.61】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【494.95】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【229.84】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【110.13】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【19.72】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【52.61】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0" t="str">
        <f>データ!DC6</f>
        <v>【77.52】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0" t="str">
        <f>データ!DN6</f>
        <v>【61.16】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0" t="str">
        <f>データ!DY6</f>
        <v>【49.95】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0" t="str">
        <f>データ!EJ6</f>
        <v>【0.32】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s6mwC+A3nqd9H4j3D48YgriRWAa4X+7JE2aNuXmng5KBiLzf7raxYwzkXrzJWXO/yokeE7ffW5MXOLgC2fJTqA==" saltValue="rFXj+dYFhqojeA03K3W2Ag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191.54</v>
      </c>
      <c r="U6" s="35">
        <f>U7</f>
        <v>169.3</v>
      </c>
      <c r="V6" s="35">
        <f>V7</f>
        <v>180.05</v>
      </c>
      <c r="W6" s="35">
        <f>W7</f>
        <v>160.80000000000001</v>
      </c>
      <c r="X6" s="35">
        <f t="shared" si="3"/>
        <v>176.6</v>
      </c>
      <c r="Y6" s="35">
        <f t="shared" si="3"/>
        <v>108.76</v>
      </c>
      <c r="Z6" s="35">
        <f t="shared" si="3"/>
        <v>110.19</v>
      </c>
      <c r="AA6" s="35">
        <f t="shared" si="3"/>
        <v>113.73</v>
      </c>
      <c r="AB6" s="35">
        <f t="shared" si="3"/>
        <v>115.42</v>
      </c>
      <c r="AC6" s="35">
        <f t="shared" si="3"/>
        <v>114.11</v>
      </c>
      <c r="AD6" s="33" t="str">
        <f>IF(AD7="-","【-】","【"&amp;SUBSTITUTE(TEXT(AD7,"#,##0.00"),"-","△")&amp;"】")</f>
        <v>【114.39】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125.8</v>
      </c>
      <c r="AK6" s="35">
        <f t="shared" si="3"/>
        <v>132.55000000000001</v>
      </c>
      <c r="AL6" s="35">
        <f t="shared" si="3"/>
        <v>134.69</v>
      </c>
      <c r="AM6" s="35">
        <f t="shared" si="3"/>
        <v>133.63999999999999</v>
      </c>
      <c r="AN6" s="35">
        <f t="shared" si="3"/>
        <v>140.65</v>
      </c>
      <c r="AO6" s="33" t="str">
        <f>IF(AO7="-","【-】","【"&amp;SUBSTITUTE(TEXT(AO7,"#,##0.00"),"-","△")&amp;"】")</f>
        <v>【23.61】</v>
      </c>
      <c r="AP6" s="35">
        <f t="shared" si="3"/>
        <v>145501</v>
      </c>
      <c r="AQ6" s="35">
        <f>AQ7</f>
        <v>7557.25</v>
      </c>
      <c r="AR6" s="35">
        <f>AR7</f>
        <v>11864.03</v>
      </c>
      <c r="AS6" s="35">
        <f>AS7</f>
        <v>10554.02</v>
      </c>
      <c r="AT6" s="35">
        <f t="shared" si="3"/>
        <v>1512.79</v>
      </c>
      <c r="AU6" s="35">
        <f t="shared" si="3"/>
        <v>732.52</v>
      </c>
      <c r="AV6" s="35">
        <f t="shared" si="3"/>
        <v>819.73</v>
      </c>
      <c r="AW6" s="35">
        <f t="shared" si="3"/>
        <v>834.05</v>
      </c>
      <c r="AX6" s="35">
        <f t="shared" si="3"/>
        <v>1011.55</v>
      </c>
      <c r="AY6" s="35">
        <f t="shared" si="3"/>
        <v>913.57</v>
      </c>
      <c r="AZ6" s="33" t="str">
        <f>IF(AZ7="-","【-】","【"&amp;SUBSTITUTE(TEXT(AZ7,"#,##0.00"),"-","△")&amp;"】")</f>
        <v>【494.95】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498.01</v>
      </c>
      <c r="BG6" s="35">
        <f t="shared" si="3"/>
        <v>490.39</v>
      </c>
      <c r="BH6" s="35">
        <f t="shared" si="3"/>
        <v>475.44</v>
      </c>
      <c r="BI6" s="35">
        <f t="shared" si="3"/>
        <v>413.6</v>
      </c>
      <c r="BJ6" s="35">
        <f t="shared" si="3"/>
        <v>398.17</v>
      </c>
      <c r="BK6" s="33" t="str">
        <f>IF(BK7="-","【-】","【"&amp;SUBSTITUTE(TEXT(BK7,"#,##0.00"),"-","△")&amp;"】")</f>
        <v>【229.84】</v>
      </c>
      <c r="BL6" s="35">
        <f t="shared" si="3"/>
        <v>231.07</v>
      </c>
      <c r="BM6" s="35">
        <f>BM7</f>
        <v>171.77</v>
      </c>
      <c r="BN6" s="35">
        <f>BN7</f>
        <v>215.24</v>
      </c>
      <c r="BO6" s="35">
        <f>BO7</f>
        <v>181.27</v>
      </c>
      <c r="BP6" s="35">
        <f t="shared" si="3"/>
        <v>210.47</v>
      </c>
      <c r="BQ6" s="35">
        <f t="shared" si="3"/>
        <v>90.22</v>
      </c>
      <c r="BR6" s="35">
        <f t="shared" si="3"/>
        <v>90.8</v>
      </c>
      <c r="BS6" s="35">
        <f t="shared" si="3"/>
        <v>93.49</v>
      </c>
      <c r="BT6" s="35">
        <f t="shared" si="3"/>
        <v>94.77</v>
      </c>
      <c r="BU6" s="35">
        <f t="shared" si="3"/>
        <v>89.59</v>
      </c>
      <c r="BV6" s="33" t="str">
        <f>IF(BV7="-","【-】","【"&amp;SUBSTITUTE(TEXT(BV7,"#,##0.00"),"-","△")&amp;"】")</f>
        <v>【110.13】</v>
      </c>
      <c r="BW6" s="35">
        <f t="shared" si="3"/>
        <v>30.53</v>
      </c>
      <c r="BX6" s="35">
        <f>BX7</f>
        <v>41.27</v>
      </c>
      <c r="BY6" s="35">
        <f>BY7</f>
        <v>32.869999999999997</v>
      </c>
      <c r="BZ6" s="35">
        <f>BZ7</f>
        <v>40.97</v>
      </c>
      <c r="CA6" s="35">
        <f t="shared" si="3"/>
        <v>30.72</v>
      </c>
      <c r="CB6" s="35">
        <f t="shared" si="3"/>
        <v>49.94</v>
      </c>
      <c r="CC6" s="35">
        <f t="shared" si="3"/>
        <v>50.56</v>
      </c>
      <c r="CD6" s="35">
        <f t="shared" si="3"/>
        <v>49.4</v>
      </c>
      <c r="CE6" s="35">
        <f t="shared" si="3"/>
        <v>49.51</v>
      </c>
      <c r="CF6" s="35">
        <f t="shared" ref="CF6" si="4">CF7</f>
        <v>52.49</v>
      </c>
      <c r="CG6" s="33" t="str">
        <f>IF(CG7="-","【-】","【"&amp;SUBSTITUTE(TEXT(CG7,"#,##0.00"),"-","△")&amp;"】")</f>
        <v>【19.72】</v>
      </c>
      <c r="CH6" s="35">
        <f t="shared" ref="CH6:CQ6" si="5">CH7</f>
        <v>12.53</v>
      </c>
      <c r="CI6" s="35">
        <f>CI7</f>
        <v>10.23</v>
      </c>
      <c r="CJ6" s="35">
        <f>CJ7</f>
        <v>12.53</v>
      </c>
      <c r="CK6" s="35">
        <f>CK7</f>
        <v>13.22</v>
      </c>
      <c r="CL6" s="35">
        <f t="shared" si="5"/>
        <v>12.53</v>
      </c>
      <c r="CM6" s="35">
        <f t="shared" si="5"/>
        <v>34.92</v>
      </c>
      <c r="CN6" s="35">
        <f t="shared" si="5"/>
        <v>34.19</v>
      </c>
      <c r="CO6" s="35">
        <f t="shared" si="5"/>
        <v>36.65</v>
      </c>
      <c r="CP6" s="35">
        <f t="shared" si="5"/>
        <v>33.29</v>
      </c>
      <c r="CQ6" s="35">
        <f t="shared" si="5"/>
        <v>31.77</v>
      </c>
      <c r="CR6" s="33" t="str">
        <f>IF(CR7="-","【-】","【"&amp;SUBSTITUTE(TEXT(CR7,"#,##0.00"),"-","△")&amp;"】")</f>
        <v>【52.61】</v>
      </c>
      <c r="CS6" s="35">
        <f t="shared" ref="CS6:DB6" si="6">CS7</f>
        <v>35.630000000000003</v>
      </c>
      <c r="CT6" s="35">
        <f>CT7</f>
        <v>35.630000000000003</v>
      </c>
      <c r="CU6" s="35">
        <f>CU7</f>
        <v>35.630000000000003</v>
      </c>
      <c r="CV6" s="35">
        <f>CV7</f>
        <v>35.630000000000003</v>
      </c>
      <c r="CW6" s="35">
        <f t="shared" si="6"/>
        <v>35.630000000000003</v>
      </c>
      <c r="CX6" s="35">
        <f t="shared" si="6"/>
        <v>50.9</v>
      </c>
      <c r="CY6" s="35">
        <f t="shared" si="6"/>
        <v>49.05</v>
      </c>
      <c r="CZ6" s="35">
        <f t="shared" si="6"/>
        <v>50.94</v>
      </c>
      <c r="DA6" s="35">
        <f t="shared" si="6"/>
        <v>49.76</v>
      </c>
      <c r="DB6" s="35">
        <f t="shared" si="6"/>
        <v>49.18</v>
      </c>
      <c r="DC6" s="33" t="str">
        <f>IF(DC7="-","【-】","【"&amp;SUBSTITUTE(TEXT(DC7,"#,##0.00"),"-","△")&amp;"】")</f>
        <v>【77.52】</v>
      </c>
      <c r="DD6" s="35">
        <f t="shared" ref="DD6:DM6" si="7">DD7</f>
        <v>78.53</v>
      </c>
      <c r="DE6" s="35">
        <f>DE7</f>
        <v>79.86</v>
      </c>
      <c r="DF6" s="35">
        <f>DF7</f>
        <v>81.19</v>
      </c>
      <c r="DG6" s="35">
        <f>DG7</f>
        <v>82.4</v>
      </c>
      <c r="DH6" s="35">
        <f t="shared" si="7"/>
        <v>83.45</v>
      </c>
      <c r="DI6" s="35">
        <f t="shared" si="7"/>
        <v>54.3</v>
      </c>
      <c r="DJ6" s="35">
        <f t="shared" si="7"/>
        <v>55.32</v>
      </c>
      <c r="DK6" s="35">
        <f t="shared" si="7"/>
        <v>55.08</v>
      </c>
      <c r="DL6" s="35">
        <f t="shared" si="7"/>
        <v>56.95</v>
      </c>
      <c r="DM6" s="35">
        <f t="shared" si="7"/>
        <v>58</v>
      </c>
      <c r="DN6" s="33" t="str">
        <f>IF(DN7="-","【-】","【"&amp;SUBSTITUTE(TEXT(DN7,"#,##0.00"),"-","△")&amp;"】")</f>
        <v>【61.16】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4.66</v>
      </c>
      <c r="DU6" s="35">
        <f t="shared" si="8"/>
        <v>7.35</v>
      </c>
      <c r="DV6" s="35">
        <f t="shared" si="8"/>
        <v>7.6</v>
      </c>
      <c r="DW6" s="35">
        <f t="shared" si="8"/>
        <v>7.9</v>
      </c>
      <c r="DX6" s="35">
        <f t="shared" si="8"/>
        <v>8.2100000000000009</v>
      </c>
      <c r="DY6" s="33" t="str">
        <f>IF(DY7="-","【-】","【"&amp;SUBSTITUTE(TEXT(DY7,"#,##0.00"),"-","△")&amp;"】")</f>
        <v>【49.95】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0.06</v>
      </c>
      <c r="EF6" s="35">
        <f t="shared" si="9"/>
        <v>0.09</v>
      </c>
      <c r="EG6" s="35">
        <f t="shared" si="9"/>
        <v>0.4</v>
      </c>
      <c r="EH6" s="35">
        <f t="shared" si="9"/>
        <v>0.14000000000000001</v>
      </c>
      <c r="EI6" s="35">
        <f t="shared" si="9"/>
        <v>0.19</v>
      </c>
      <c r="EJ6" s="33" t="str">
        <f>IF(EJ7="-","【-】","【"&amp;SUBSTITUTE(TEXT(EJ7,"#,##0.00"),"-","△")&amp;"】")</f>
        <v>【0.32】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870</v>
      </c>
      <c r="L7" s="37" t="s">
        <v>96</v>
      </c>
      <c r="M7" s="38">
        <v>1</v>
      </c>
      <c r="N7" s="38">
        <v>109</v>
      </c>
      <c r="O7" s="39" t="s">
        <v>97</v>
      </c>
      <c r="P7" s="39">
        <v>91.7</v>
      </c>
      <c r="Q7" s="38">
        <v>7</v>
      </c>
      <c r="R7" s="38">
        <v>310</v>
      </c>
      <c r="S7" s="37" t="s">
        <v>98</v>
      </c>
      <c r="T7" s="40">
        <v>191.54</v>
      </c>
      <c r="U7" s="40">
        <v>169.3</v>
      </c>
      <c r="V7" s="40">
        <v>180.05</v>
      </c>
      <c r="W7" s="40">
        <v>160.80000000000001</v>
      </c>
      <c r="X7" s="40">
        <v>176.6</v>
      </c>
      <c r="Y7" s="40">
        <v>108.76</v>
      </c>
      <c r="Z7" s="40">
        <v>110.19</v>
      </c>
      <c r="AA7" s="40">
        <v>113.73</v>
      </c>
      <c r="AB7" s="40">
        <v>115.42</v>
      </c>
      <c r="AC7" s="41">
        <v>114.11</v>
      </c>
      <c r="AD7" s="40">
        <v>114.39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125.8</v>
      </c>
      <c r="AK7" s="40">
        <v>132.55000000000001</v>
      </c>
      <c r="AL7" s="40">
        <v>134.69</v>
      </c>
      <c r="AM7" s="40">
        <v>133.63999999999999</v>
      </c>
      <c r="AN7" s="40">
        <v>140.65</v>
      </c>
      <c r="AO7" s="40">
        <v>23.61</v>
      </c>
      <c r="AP7" s="40">
        <v>145501</v>
      </c>
      <c r="AQ7" s="40">
        <v>7557.25</v>
      </c>
      <c r="AR7" s="40">
        <v>11864.03</v>
      </c>
      <c r="AS7" s="40">
        <v>10554.02</v>
      </c>
      <c r="AT7" s="40">
        <v>1512.79</v>
      </c>
      <c r="AU7" s="40">
        <v>732.52</v>
      </c>
      <c r="AV7" s="40">
        <v>819.73</v>
      </c>
      <c r="AW7" s="40">
        <v>834.05</v>
      </c>
      <c r="AX7" s="40">
        <v>1011.55</v>
      </c>
      <c r="AY7" s="40">
        <v>913.57</v>
      </c>
      <c r="AZ7" s="40">
        <v>494.95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498.01</v>
      </c>
      <c r="BG7" s="40">
        <v>490.39</v>
      </c>
      <c r="BH7" s="40">
        <v>475.44</v>
      </c>
      <c r="BI7" s="40">
        <v>413.6</v>
      </c>
      <c r="BJ7" s="40">
        <v>398.17</v>
      </c>
      <c r="BK7" s="40">
        <v>229.84</v>
      </c>
      <c r="BL7" s="40">
        <v>231.07</v>
      </c>
      <c r="BM7" s="40">
        <v>171.77</v>
      </c>
      <c r="BN7" s="40">
        <v>215.24</v>
      </c>
      <c r="BO7" s="40">
        <v>181.27</v>
      </c>
      <c r="BP7" s="40">
        <v>210.47</v>
      </c>
      <c r="BQ7" s="40">
        <v>90.22</v>
      </c>
      <c r="BR7" s="40">
        <v>90.8</v>
      </c>
      <c r="BS7" s="40">
        <v>93.49</v>
      </c>
      <c r="BT7" s="40">
        <v>94.77</v>
      </c>
      <c r="BU7" s="40">
        <v>89.59</v>
      </c>
      <c r="BV7" s="40">
        <v>110.13</v>
      </c>
      <c r="BW7" s="40">
        <v>30.53</v>
      </c>
      <c r="BX7" s="40">
        <v>41.27</v>
      </c>
      <c r="BY7" s="40">
        <v>32.869999999999997</v>
      </c>
      <c r="BZ7" s="40">
        <v>40.97</v>
      </c>
      <c r="CA7" s="40">
        <v>30.72</v>
      </c>
      <c r="CB7" s="40">
        <v>49.94</v>
      </c>
      <c r="CC7" s="40">
        <v>50.56</v>
      </c>
      <c r="CD7" s="40">
        <v>49.4</v>
      </c>
      <c r="CE7" s="40">
        <v>49.51</v>
      </c>
      <c r="CF7" s="40">
        <v>52.49</v>
      </c>
      <c r="CG7" s="40">
        <v>19.72</v>
      </c>
      <c r="CH7" s="40">
        <v>12.53</v>
      </c>
      <c r="CI7" s="40">
        <v>10.23</v>
      </c>
      <c r="CJ7" s="40">
        <v>12.53</v>
      </c>
      <c r="CK7" s="40">
        <v>13.22</v>
      </c>
      <c r="CL7" s="40">
        <v>12.53</v>
      </c>
      <c r="CM7" s="40">
        <v>34.92</v>
      </c>
      <c r="CN7" s="40">
        <v>34.19</v>
      </c>
      <c r="CO7" s="40">
        <v>36.65</v>
      </c>
      <c r="CP7" s="40">
        <v>33.29</v>
      </c>
      <c r="CQ7" s="40">
        <v>31.77</v>
      </c>
      <c r="CR7" s="40">
        <v>52.61</v>
      </c>
      <c r="CS7" s="40">
        <v>35.630000000000003</v>
      </c>
      <c r="CT7" s="40">
        <v>35.630000000000003</v>
      </c>
      <c r="CU7" s="40">
        <v>35.630000000000003</v>
      </c>
      <c r="CV7" s="40">
        <v>35.630000000000003</v>
      </c>
      <c r="CW7" s="40">
        <v>35.630000000000003</v>
      </c>
      <c r="CX7" s="40">
        <v>50.9</v>
      </c>
      <c r="CY7" s="40">
        <v>49.05</v>
      </c>
      <c r="CZ7" s="40">
        <v>50.94</v>
      </c>
      <c r="DA7" s="40">
        <v>49.76</v>
      </c>
      <c r="DB7" s="40">
        <v>49.18</v>
      </c>
      <c r="DC7" s="40">
        <v>77.52</v>
      </c>
      <c r="DD7" s="40">
        <v>78.53</v>
      </c>
      <c r="DE7" s="40">
        <v>79.86</v>
      </c>
      <c r="DF7" s="40">
        <v>81.19</v>
      </c>
      <c r="DG7" s="40">
        <v>82.4</v>
      </c>
      <c r="DH7" s="40">
        <v>83.45</v>
      </c>
      <c r="DI7" s="40">
        <v>54.3</v>
      </c>
      <c r="DJ7" s="40">
        <v>55.32</v>
      </c>
      <c r="DK7" s="40">
        <v>55.08</v>
      </c>
      <c r="DL7" s="40">
        <v>56.95</v>
      </c>
      <c r="DM7" s="40">
        <v>58</v>
      </c>
      <c r="DN7" s="40">
        <v>61.16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4.66</v>
      </c>
      <c r="DU7" s="40">
        <v>7.35</v>
      </c>
      <c r="DV7" s="40">
        <v>7.6</v>
      </c>
      <c r="DW7" s="40">
        <v>7.9</v>
      </c>
      <c r="DX7" s="40">
        <v>8.2100000000000009</v>
      </c>
      <c r="DY7" s="40">
        <v>49.95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0.06</v>
      </c>
      <c r="EF7" s="40">
        <v>0.09</v>
      </c>
      <c r="EG7" s="40">
        <v>0.4</v>
      </c>
      <c r="EH7" s="40">
        <v>0.14000000000000001</v>
      </c>
      <c r="EI7" s="40">
        <v>0.19</v>
      </c>
      <c r="EJ7" s="40">
        <v>0.32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15">
      <c r="T11" s="47" t="s">
        <v>23</v>
      </c>
      <c r="U11" s="48">
        <f>IF(T6="-",NA(),T6)</f>
        <v>191.54</v>
      </c>
      <c r="V11" s="48">
        <f>IF(U6="-",NA(),U6)</f>
        <v>169.3</v>
      </c>
      <c r="W11" s="48">
        <f>IF(V6="-",NA(),V6)</f>
        <v>180.05</v>
      </c>
      <c r="X11" s="48">
        <f>IF(W6="-",NA(),W6)</f>
        <v>160.80000000000001</v>
      </c>
      <c r="Y11" s="48">
        <f>IF(X6="-",NA(),X6)</f>
        <v>176.6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145501</v>
      </c>
      <c r="AR11" s="48">
        <f>IF(AQ6="-",NA(),AQ6)</f>
        <v>7557.25</v>
      </c>
      <c r="AS11" s="48">
        <f>IF(AR6="-",NA(),AR6)</f>
        <v>11864.03</v>
      </c>
      <c r="AT11" s="48">
        <f>IF(AS6="-",NA(),AS6)</f>
        <v>10554.02</v>
      </c>
      <c r="AU11" s="48">
        <f>IF(AT6="-",NA(),AT6)</f>
        <v>1512.79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231.07</v>
      </c>
      <c r="BN11" s="48">
        <f>IF(BM6="-",NA(),BM6)</f>
        <v>171.77</v>
      </c>
      <c r="BO11" s="48">
        <f>IF(BN6="-",NA(),BN6)</f>
        <v>215.24</v>
      </c>
      <c r="BP11" s="48">
        <f>IF(BO6="-",NA(),BO6)</f>
        <v>181.27</v>
      </c>
      <c r="BQ11" s="48">
        <f>IF(BP6="-",NA(),BP6)</f>
        <v>210.47</v>
      </c>
      <c r="BW11" s="47" t="s">
        <v>23</v>
      </c>
      <c r="BX11" s="48">
        <f>IF(BW6="-",NA(),BW6)</f>
        <v>30.53</v>
      </c>
      <c r="BY11" s="48">
        <f>IF(BX6="-",NA(),BX6)</f>
        <v>41.27</v>
      </c>
      <c r="BZ11" s="48">
        <f>IF(BY6="-",NA(),BY6)</f>
        <v>32.869999999999997</v>
      </c>
      <c r="CA11" s="48">
        <f>IF(BZ6="-",NA(),BZ6)</f>
        <v>40.97</v>
      </c>
      <c r="CB11" s="48">
        <f>IF(CA6="-",NA(),CA6)</f>
        <v>30.72</v>
      </c>
      <c r="CH11" s="47" t="s">
        <v>23</v>
      </c>
      <c r="CI11" s="48">
        <f>IF(CH6="-",NA(),CH6)</f>
        <v>12.53</v>
      </c>
      <c r="CJ11" s="48">
        <f>IF(CI6="-",NA(),CI6)</f>
        <v>10.23</v>
      </c>
      <c r="CK11" s="48">
        <f>IF(CJ6="-",NA(),CJ6)</f>
        <v>12.53</v>
      </c>
      <c r="CL11" s="48">
        <f>IF(CK6="-",NA(),CK6)</f>
        <v>13.22</v>
      </c>
      <c r="CM11" s="48">
        <f>IF(CL6="-",NA(),CL6)</f>
        <v>12.53</v>
      </c>
      <c r="CS11" s="47" t="s">
        <v>23</v>
      </c>
      <c r="CT11" s="48">
        <f>IF(CS6="-",NA(),CS6)</f>
        <v>35.630000000000003</v>
      </c>
      <c r="CU11" s="48">
        <f>IF(CT6="-",NA(),CT6)</f>
        <v>35.630000000000003</v>
      </c>
      <c r="CV11" s="48">
        <f>IF(CU6="-",NA(),CU6)</f>
        <v>35.630000000000003</v>
      </c>
      <c r="CW11" s="48">
        <f>IF(CV6="-",NA(),CV6)</f>
        <v>35.630000000000003</v>
      </c>
      <c r="CX11" s="48">
        <f>IF(CW6="-",NA(),CW6)</f>
        <v>35.630000000000003</v>
      </c>
      <c r="DD11" s="47" t="s">
        <v>23</v>
      </c>
      <c r="DE11" s="48">
        <f>IF(DD6="-",NA(),DD6)</f>
        <v>78.53</v>
      </c>
      <c r="DF11" s="48">
        <f>IF(DE6="-",NA(),DE6)</f>
        <v>79.86</v>
      </c>
      <c r="DG11" s="48">
        <f>IF(DF6="-",NA(),DF6)</f>
        <v>81.19</v>
      </c>
      <c r="DH11" s="48">
        <f>IF(DG6="-",NA(),DG6)</f>
        <v>82.4</v>
      </c>
      <c r="DI11" s="48">
        <f>IF(DH6="-",NA(),DH6)</f>
        <v>83.45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108.76</v>
      </c>
      <c r="V12" s="48">
        <f>IF(Z6="-",NA(),Z6)</f>
        <v>110.19</v>
      </c>
      <c r="W12" s="48">
        <f>IF(AA6="-",NA(),AA6)</f>
        <v>113.73</v>
      </c>
      <c r="X12" s="48">
        <f>IF(AB6="-",NA(),AB6)</f>
        <v>115.42</v>
      </c>
      <c r="Y12" s="48">
        <f>IF(AC6="-",NA(),AC6)</f>
        <v>114.11</v>
      </c>
      <c r="AE12" s="47" t="s">
        <v>24</v>
      </c>
      <c r="AF12" s="48">
        <f>IF(AJ6="-",NA(),AJ6)</f>
        <v>125.8</v>
      </c>
      <c r="AG12" s="48">
        <f t="shared" ref="AG12:AJ12" si="10">IF(AK6="-",NA(),AK6)</f>
        <v>132.55000000000001</v>
      </c>
      <c r="AH12" s="48">
        <f t="shared" si="10"/>
        <v>134.69</v>
      </c>
      <c r="AI12" s="48">
        <f t="shared" si="10"/>
        <v>133.63999999999999</v>
      </c>
      <c r="AJ12" s="48">
        <f t="shared" si="10"/>
        <v>140.65</v>
      </c>
      <c r="AP12" s="47" t="s">
        <v>24</v>
      </c>
      <c r="AQ12" s="48">
        <f>IF(AU6="-",NA(),AU6)</f>
        <v>732.52</v>
      </c>
      <c r="AR12" s="48">
        <f t="shared" ref="AR12:AU12" si="11">IF(AV6="-",NA(),AV6)</f>
        <v>819.73</v>
      </c>
      <c r="AS12" s="48">
        <f t="shared" si="11"/>
        <v>834.05</v>
      </c>
      <c r="AT12" s="48">
        <f t="shared" si="11"/>
        <v>1011.55</v>
      </c>
      <c r="AU12" s="48">
        <f t="shared" si="11"/>
        <v>913.57</v>
      </c>
      <c r="BA12" s="47" t="s">
        <v>24</v>
      </c>
      <c r="BB12" s="48">
        <f>IF(BF6="-",NA(),BF6)</f>
        <v>498.01</v>
      </c>
      <c r="BC12" s="48">
        <f t="shared" ref="BC12:BF12" si="12">IF(BG6="-",NA(),BG6)</f>
        <v>490.39</v>
      </c>
      <c r="BD12" s="48">
        <f t="shared" si="12"/>
        <v>475.44</v>
      </c>
      <c r="BE12" s="48">
        <f t="shared" si="12"/>
        <v>413.6</v>
      </c>
      <c r="BF12" s="48">
        <f t="shared" si="12"/>
        <v>398.17</v>
      </c>
      <c r="BL12" s="47" t="s">
        <v>24</v>
      </c>
      <c r="BM12" s="48">
        <f>IF(BQ6="-",NA(),BQ6)</f>
        <v>90.22</v>
      </c>
      <c r="BN12" s="48">
        <f t="shared" ref="BN12:BQ12" si="13">IF(BR6="-",NA(),BR6)</f>
        <v>90.8</v>
      </c>
      <c r="BO12" s="48">
        <f t="shared" si="13"/>
        <v>93.49</v>
      </c>
      <c r="BP12" s="48">
        <f t="shared" si="13"/>
        <v>94.77</v>
      </c>
      <c r="BQ12" s="48">
        <f t="shared" si="13"/>
        <v>89.59</v>
      </c>
      <c r="BW12" s="47" t="s">
        <v>24</v>
      </c>
      <c r="BX12" s="48">
        <f>IF(CB6="-",NA(),CB6)</f>
        <v>49.94</v>
      </c>
      <c r="BY12" s="48">
        <f t="shared" ref="BY12:CB12" si="14">IF(CC6="-",NA(),CC6)</f>
        <v>50.56</v>
      </c>
      <c r="BZ12" s="48">
        <f t="shared" si="14"/>
        <v>49.4</v>
      </c>
      <c r="CA12" s="48">
        <f t="shared" si="14"/>
        <v>49.51</v>
      </c>
      <c r="CB12" s="48">
        <f t="shared" si="14"/>
        <v>52.49</v>
      </c>
      <c r="CH12" s="47" t="s">
        <v>24</v>
      </c>
      <c r="CI12" s="48">
        <f>IF(CM6="-",NA(),CM6)</f>
        <v>34.92</v>
      </c>
      <c r="CJ12" s="48">
        <f t="shared" ref="CJ12:CM12" si="15">IF(CN6="-",NA(),CN6)</f>
        <v>34.19</v>
      </c>
      <c r="CK12" s="48">
        <f t="shared" si="15"/>
        <v>36.65</v>
      </c>
      <c r="CL12" s="48">
        <f t="shared" si="15"/>
        <v>33.29</v>
      </c>
      <c r="CM12" s="48">
        <f t="shared" si="15"/>
        <v>31.77</v>
      </c>
      <c r="CS12" s="47" t="s">
        <v>24</v>
      </c>
      <c r="CT12" s="48">
        <f>IF(CX6="-",NA(),CX6)</f>
        <v>50.9</v>
      </c>
      <c r="CU12" s="48">
        <f t="shared" ref="CU12:CX12" si="16">IF(CY6="-",NA(),CY6)</f>
        <v>49.05</v>
      </c>
      <c r="CV12" s="48">
        <f t="shared" si="16"/>
        <v>50.94</v>
      </c>
      <c r="CW12" s="48">
        <f t="shared" si="16"/>
        <v>49.76</v>
      </c>
      <c r="CX12" s="48">
        <f t="shared" si="16"/>
        <v>49.18</v>
      </c>
      <c r="DD12" s="47" t="s">
        <v>24</v>
      </c>
      <c r="DE12" s="48">
        <f>IF(DI6="-",NA(),DI6)</f>
        <v>54.3</v>
      </c>
      <c r="DF12" s="48">
        <f t="shared" ref="DF12:DI12" si="17">IF(DJ6="-",NA(),DJ6)</f>
        <v>55.32</v>
      </c>
      <c r="DG12" s="48">
        <f t="shared" si="17"/>
        <v>55.08</v>
      </c>
      <c r="DH12" s="48">
        <f t="shared" si="17"/>
        <v>56.95</v>
      </c>
      <c r="DI12" s="48">
        <f t="shared" si="17"/>
        <v>58</v>
      </c>
      <c r="DO12" s="47" t="s">
        <v>24</v>
      </c>
      <c r="DP12" s="48">
        <f>IF(DT6="-",NA(),DT6)</f>
        <v>4.66</v>
      </c>
      <c r="DQ12" s="48">
        <f t="shared" ref="DQ12:DT12" si="18">IF(DU6="-",NA(),DU6)</f>
        <v>7.35</v>
      </c>
      <c r="DR12" s="48">
        <f t="shared" si="18"/>
        <v>7.6</v>
      </c>
      <c r="DS12" s="48">
        <f t="shared" si="18"/>
        <v>7.9</v>
      </c>
      <c r="DT12" s="48">
        <f t="shared" si="18"/>
        <v>8.2100000000000009</v>
      </c>
      <c r="DZ12" s="47" t="s">
        <v>24</v>
      </c>
      <c r="EA12" s="48">
        <f>IF(EE6="-",NA(),EE6)</f>
        <v>0.06</v>
      </c>
      <c r="EB12" s="48">
        <f t="shared" ref="EB12:EE12" si="19">IF(EF6="-",NA(),EF6)</f>
        <v>0.09</v>
      </c>
      <c r="EC12" s="48">
        <f t="shared" si="19"/>
        <v>0.4</v>
      </c>
      <c r="ED12" s="48">
        <f t="shared" si="19"/>
        <v>0.14000000000000001</v>
      </c>
      <c r="EE12" s="48">
        <f t="shared" si="19"/>
        <v>0.19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吉田 愛</cp:lastModifiedBy>
  <cp:lastPrinted>2025-01-31T00:31:33Z</cp:lastPrinted>
  <dcterms:created xsi:type="dcterms:W3CDTF">2024-12-11T05:21:17Z</dcterms:created>
  <dcterms:modified xsi:type="dcterms:W3CDTF">2025-03-03T05:28:05Z</dcterms:modified>
  <cp:category/>
</cp:coreProperties>
</file>