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Y:\21_総務部\02_財政課\R07年度\002003001002_財政事務_調査・報告_調査・報告_財政状況資料集【令和13年度廃】\R8.3.10期限　令和６年度財政状況資料集の作成等について\HP掲載用\"/>
    </mc:Choice>
  </mc:AlternateContent>
  <xr:revisionPtr revIDLastSave="0" documentId="8_{252ACCF2-5EF2-4F50-AA47-76C30A3B4D0A}" xr6:coauthVersionLast="47" xr6:coauthVersionMax="47" xr10:uidLastSave="{00000000-0000-0000-0000-000000000000}"/>
  <bookViews>
    <workbookView xWindow="-98" yWindow="-98" windowWidth="21795" windowHeight="138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CO35" i="10"/>
  <c r="BW35" i="10"/>
  <c r="BE35" i="10"/>
  <c r="CO34" i="10"/>
  <c r="BW34"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AM36" i="10" s="1"/>
</calcChain>
</file>

<file path=xl/sharedStrings.xml><?xml version="1.0" encoding="utf-8"?>
<sst xmlns="http://schemas.openxmlformats.org/spreadsheetml/2006/main" count="1131" uniqueCount="571">
  <si>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</si>
  <si>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</si>
  <si>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</si>
  <si>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</si>
  <si>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</si>
  <si>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</si>
  <si>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</si>
  <si>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</si>
  <si>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</si>
  <si>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</si>
  <si>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</si>
  <si>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</si>
  <si>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</si>
  <si>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</si>
  <si>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</si>
  <si>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</si>
  <si>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</si>
  <si>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</si>
  <si>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</si>
  <si>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</si>
  <si>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</si>
  <si>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</si>
  <si>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</si>
  <si>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</si>
  <si>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</si>
  <si>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</si>
  <si>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</si>
  <si>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</si>
  <si>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</si>
  <si>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</si>
  <si>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</si>
  <si>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</si>
  <si>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</si>
  <si>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</si>
  <si>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</si>
  <si>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</si>
  <si>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</si>
  <si>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</si>
  <si>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</si>
  <si>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</si>
  <si>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</si>
  <si>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</si>
  <si>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</si>
  <si>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</si>
  <si>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</si>
  <si>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</si>
  <si>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</si>
  <si>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</si>
  <si>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</si>
  <si>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</si>
  <si>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</si>
  <si>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</si>
  <si>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</si>
  <si>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</si>
  <si>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</si>
  <si>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</si>
  <si>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</si>
  <si>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</si>
  <si>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</si>
  <si>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</si>
  <si>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</si>
  <si>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</si>
  <si>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</si>
  <si>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</si>
  <si>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</si>
  <si>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</si>
  <si>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</si>
  <si>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</si>
  <si>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</si>
  <si>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</si>
  <si>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</si>
  <si>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</si>
  <si>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</si>
  <si>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</si>
  <si>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</si>
  <si>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</si>
  <si>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</si>
  <si>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</si>
  <si>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</si>
  <si>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</si>
  <si>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</si>
  <si>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</si>
  <si>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</si>
  <si>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</si>
  <si>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</si>
  <si>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</si>
  <si>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</si>
  <si>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</si>
  <si>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</si>
  <si>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</si>
  <si>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</si>
  <si>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</si>
  <si>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</si>
  <si>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</si>
  <si>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稲敷市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</si>
  <si>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</si>
  <si>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</si>
  <si>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</si>
  <si>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</si>
  <si>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</si>
  <si>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</si>
  <si>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</si>
  <si>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</si>
  <si>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</si>
  <si>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</si>
  <si>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</si>
  <si>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</si>
  <si>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</si>
  <si>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</si>
  <si>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</si>
  <si>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</si>
  <si>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</si>
  <si>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</si>
  <si>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</si>
  <si>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</si>
  <si>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</si>
  <si>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</si>
  <si>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</si>
  <si>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</si>
  <si>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</si>
  <si>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</si>
  <si>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</si>
  <si>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</si>
  <si>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</si>
  <si>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</si>
  <si>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</si>
  <si>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</si>
  <si>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</si>
  <si>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</si>
  <si>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</si>
  <si>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</si>
  <si>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</si>
  <si>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</si>
  <si>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</si>
  <si>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</si>
  <si>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</si>
  <si>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</si>
  <si>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</si>
  <si>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</si>
  <si>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</si>
  <si>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</si>
  <si>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</si>
  <si>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</si>
  <si>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</si>
  <si>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</si>
  <si>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</si>
  <si>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</si>
  <si>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</si>
  <si>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</si>
  <si>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</si>
  <si>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</si>
  <si>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</si>
  <si>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</si>
  <si>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</si>
  <si>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</si>
  <si>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</si>
  <si>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</si>
  <si>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</si>
  <si>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</si>
  <si>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</si>
  <si>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</si>
  <si>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</si>
  <si>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</si>
  <si>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</si>
  <si>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</si>
  <si>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</si>
  <si>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</si>
  <si>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</si>
  <si>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</si>
  <si>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</si>
  <si>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</si>
  <si>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</si>
  <si>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</si>
  <si>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</si>
  <si>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</si>
  <si>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</si>
  <si>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</si>
  <si>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</si>
  <si>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</si>
  <si>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</si>
  <si>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</si>
  <si>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</si>
  <si>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</si>
  <si>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</si>
  <si>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</si>
  <si>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</si>
  <si>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</si>
  <si>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</si>
  <si>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</si>
  <si>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</si>
  <si>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</si>
  <si>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</si>
  <si>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</si>
  <si>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</si>
  <si>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</si>
  <si>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</si>
  <si>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</si>
  <si>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</si>
  <si>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</si>
  <si>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</si>
  <si>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</si>
  <si>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</si>
  <si>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</si>
  <si>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茨城県稲敷市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</si>
  <si>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</si>
  <si>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</si>
  <si>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</si>
  <si>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</si>
  <si>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</si>
  <si>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</si>
  <si>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</si>
  <si>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</si>
  <si>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</si>
  <si>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</si>
  <si>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</si>
  <si>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</si>
  <si>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</si>
  <si>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</si>
  <si>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</si>
  <si>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</si>
  <si>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</si>
  <si>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</si>
  <si>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</si>
  <si>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</si>
  <si>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</si>
  <si>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</si>
  <si>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</si>
  <si>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</si>
  <si>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</si>
  <si>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</si>
  <si>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</si>
  <si>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</si>
  <si>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</si>
  <si>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</si>
  <si>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</si>
  <si>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</si>
  <si>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</si>
  <si>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</si>
  <si>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</si>
  <si>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</si>
  <si>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</si>
  <si>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</si>
  <si>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</si>
  <si>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</si>
  <si>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</si>
  <si>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</si>
  <si>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</si>
  <si>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</si>
  <si>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</si>
  <si>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</si>
  <si>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</si>
  <si>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</si>
  <si>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</si>
  <si>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</si>
  <si>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</si>
  <si>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</si>
  <si>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</si>
  <si>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</si>
  <si>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</si>
  <si>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</si>
  <si>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</si>
  <si>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</si>
  <si>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</si>
  <si>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</si>
  <si>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</si>
  <si>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</si>
  <si>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</si>
  <si>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</si>
  <si>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</si>
  <si>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</si>
  <si>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</si>
  <si>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</si>
  <si>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</si>
  <si>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</si>
  <si>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</si>
  <si>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</si>
  <si>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</si>
  <si>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</si>
  <si>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</si>
  <si>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</si>
  <si>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</si>
  <si>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</si>
  <si>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</si>
  <si>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</si>
  <si>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</si>
  <si>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</si>
  <si>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</si>
  <si>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</si>
  <si>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</si>
  <si>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</si>
  <si>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</si>
  <si>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</si>
  <si>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</si>
  <si>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</si>
  <si>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</si>
  <si>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</si>
  <si>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</si>
  <si>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</si>
  <si>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</si>
  <si>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</si>
  <si>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</si>
  <si>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</si>
  <si>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</si>
  <si>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</si>
  <si>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</si>
  <si>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</si>
  <si>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</si>
  <si>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</si>
  <si>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</si>
  <si>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</si>
  <si>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</si>
  <si>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</si>
  <si>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</si>
  <si>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</si>
  <si>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</si>
  <si>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</si>
  <si>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</si>
  <si>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</si>
  <si>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</si>
  <si>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</si>
  <si>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</si>
  <si>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</si>
  <si>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</si>
  <si>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</si>
  <si>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</si>
  <si>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</si>
  <si>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</si>
  <si>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</si>
  <si>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</si>
  <si>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</si>
  <si>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</si>
  <si>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</si>
  <si>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</si>
  <si>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</si>
  <si>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</si>
  <si>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</si>
  <si>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</si>
  <si>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</si>
  <si>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</si>
  <si>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</si>
  <si>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</si>
  <si>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</si>
  <si>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</si>
  <si>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</si>
  <si>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</si>
  <si>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</si>
  <si>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</si>
  <si>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</si>
  <si>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</si>
  <si>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</si>
  <si>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</si>
  <si>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</si>
  <si>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</si>
  <si>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</si>
  <si>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茨城県稲敷市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</si>
  <si>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</si>
  <si>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</si>
  <si>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</si>
  <si>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</si>
  <si>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</si>
  <si>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</si>
  <si>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</si>
  <si>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</si>
  <si>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</si>
  <si>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</si>
  <si>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</si>
  <si>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</si>
  <si>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</si>
  <si>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</si>
  <si>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</si>
  <si>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</si>
  <si>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</si>
  <si>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</si>
  <si>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</si>
  <si>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</si>
  <si>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稲敷市、稲敷郡町村及び一部事務組合公平委員会特別会計</t>
    <phoneticPr fontId="5"/>
  </si>
  <si>
    <t>稲敷市基幹水利施設管理事業特別会計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</si>
  <si>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</si>
  <si>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</si>
  <si>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</si>
  <si>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</si>
  <si>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</si>
  <si>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</si>
  <si>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</si>
  <si>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</si>
  <si>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</si>
  <si>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</si>
  <si>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</si>
  <si>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</si>
  <si>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</si>
  <si>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稲敷市国民健康保険特別会計</t>
    <phoneticPr fontId="5"/>
  </si>
  <si>
    <t>稲敷市介護保険特別会計</t>
    <phoneticPr fontId="5"/>
  </si>
  <si>
    <t>稲敷市後期高齢者医療特別会計</t>
    <phoneticPr fontId="5"/>
  </si>
  <si>
    <t>稲敷市介護サービス事業特別会計</t>
    <phoneticPr fontId="5"/>
  </si>
  <si>
    <t>稲敷市水道事業会計</t>
    <phoneticPr fontId="5"/>
  </si>
  <si>
    <t>法適用企業</t>
    <phoneticPr fontId="5"/>
  </si>
  <si>
    <t>稲敷市工業用水道事業会計</t>
    <phoneticPr fontId="5"/>
  </si>
  <si>
    <t>稲敷市下水道事業会計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</si>
  <si>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</si>
  <si>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</si>
  <si>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</si>
  <si>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</si>
  <si>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</si>
  <si>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</si>
  <si>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</si>
  <si>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</si>
  <si>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</si>
  <si>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</si>
  <si>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</si>
  <si>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</si>
  <si>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</si>
  <si>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</si>
  <si>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</si>
  <si>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</si>
  <si>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</si>
  <si>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</si>
  <si>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</si>
  <si>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</si>
  <si>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</si>
  <si>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</si>
  <si>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</si>
  <si>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</si>
  <si>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</si>
  <si>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</si>
  <si>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</si>
  <si>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</si>
  <si>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</si>
  <si>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</si>
  <si>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</si>
  <si>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</si>
  <si>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</si>
  <si>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</si>
  <si>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</si>
  <si>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</si>
  <si>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</si>
  <si>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</si>
  <si>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</si>
  <si>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</si>
  <si>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</si>
  <si>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</si>
  <si>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</si>
  <si>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</si>
  <si>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</si>
  <si>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</si>
  <si>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</si>
  <si>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</si>
  <si>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</si>
  <si>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</si>
  <si>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</si>
  <si>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</si>
  <si>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</si>
  <si>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</si>
  <si>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</si>
  <si>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</si>
  <si>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</si>
  <si>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</si>
  <si>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</si>
  <si>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</si>
  <si>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</si>
  <si>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</si>
  <si>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</si>
  <si>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</si>
  <si>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</si>
  <si>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</si>
  <si>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</si>
  <si>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</si>
  <si>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</si>
  <si>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</si>
  <si>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</si>
  <si>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</si>
  <si>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</si>
  <si>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</si>
  <si>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</si>
  <si>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</si>
  <si>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</si>
  <si>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</si>
  <si>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</si>
  <si>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</si>
  <si>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</si>
  <si>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</si>
  <si>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</si>
  <si>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</si>
  <si>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</si>
  <si>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</si>
  <si>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</si>
  <si>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</si>
  <si>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</si>
  <si>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</si>
  <si>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</si>
  <si>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</si>
  <si>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</si>
  <si>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</si>
  <si>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</si>
  <si>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</si>
  <si>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</si>
  <si>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</si>
  <si>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</si>
  <si>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</si>
  <si>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</si>
  <si>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</si>
  <si>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</si>
  <si>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</si>
  <si>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</si>
  <si>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</si>
  <si>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</si>
  <si>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</si>
  <si>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</si>
  <si>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</si>
  <si>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</si>
  <si>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</si>
  <si>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</si>
  <si>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</si>
  <si>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</si>
  <si>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</si>
  <si>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</si>
  <si>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</si>
  <si>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</si>
  <si>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</si>
  <si>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</si>
  <si>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</si>
  <si>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</si>
  <si>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</si>
  <si>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</si>
  <si>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</si>
  <si>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</si>
  <si>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</si>
  <si>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</si>
  <si>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</si>
  <si>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</si>
  <si>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</si>
  <si>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</si>
  <si>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</si>
  <si>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</si>
  <si>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0.83</t>
  </si>
  <si>
    <t>▲ 0.26</t>
  </si>
  <si>
    <t>▲ 0.89</t>
  </si>
  <si>
    <t>稲敷市水道事業会計</t>
  </si>
  <si>
    <t>一般会計</t>
  </si>
  <si>
    <t>稲敷市下水道事業会計</t>
  </si>
  <si>
    <t>稲敷市介護保険特別会計</t>
  </si>
  <si>
    <t>稲敷市工業用水道事業会計</t>
  </si>
  <si>
    <t>稲敷市国民健康保険特別会計</t>
  </si>
  <si>
    <t>稲敷市後期高齢者医療特別会計</t>
  </si>
  <si>
    <t>稲敷市基幹水利施設管理事業特別会計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</si>
  <si>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</si>
  <si>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</si>
  <si>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</si>
  <si>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</si>
  <si>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</si>
  <si>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</si>
  <si>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</si>
  <si>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</si>
  <si>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</si>
  <si>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新庁舎建設基金</t>
    <rPh sb="0" eb="3">
      <t>シンチョウシャ</t>
    </rPh>
    <rPh sb="3" eb="7">
      <t>ケンセツキキン</t>
    </rPh>
    <phoneticPr fontId="5"/>
  </si>
  <si>
    <t>合併振興基金</t>
    <rPh sb="0" eb="6">
      <t>ガッペイシンコウキキン</t>
    </rPh>
    <phoneticPr fontId="5"/>
  </si>
  <si>
    <t>地域福祉基金</t>
    <rPh sb="0" eb="6">
      <t>チイキフクシキキン</t>
    </rPh>
    <phoneticPr fontId="5"/>
  </si>
  <si>
    <t>ふるさと応援基金</t>
    <rPh sb="4" eb="8">
      <t>オウエンキキン</t>
    </rPh>
    <phoneticPr fontId="5"/>
  </si>
  <si>
    <t>公共公用施設等整備基金</t>
    <rPh sb="0" eb="4">
      <t>コウキョウコウヨウ</t>
    </rPh>
    <rPh sb="4" eb="6">
      <t>シセツ</t>
    </rPh>
    <rPh sb="6" eb="7">
      <t>トウ</t>
    </rPh>
    <rPh sb="7" eb="11">
      <t>セイビキキン</t>
    </rPh>
    <phoneticPr fontId="5"/>
  </si>
  <si>
    <t>-</t>
    <phoneticPr fontId="2"/>
  </si>
  <si>
    <t>茨城県市町村総合事務組合（一般会計）</t>
    <rPh sb="0" eb="3">
      <t>イバラキケン</t>
    </rPh>
    <rPh sb="3" eb="8">
      <t>シチョウソンソウゴウ</t>
    </rPh>
    <rPh sb="8" eb="12">
      <t>ジムクミアイ</t>
    </rPh>
    <rPh sb="13" eb="17">
      <t>イッパンカイケイ</t>
    </rPh>
    <phoneticPr fontId="2"/>
  </si>
  <si>
    <t>茨城県市町村総合事務組合（県民交通災害共済事業特別会計）</t>
    <rPh sb="0" eb="12">
      <t>イバラキケンシチョウソンソウゴウジムクミアイ</t>
    </rPh>
    <rPh sb="13" eb="15">
      <t>ケンミン</t>
    </rPh>
    <rPh sb="15" eb="19">
      <t>コウツウサイガイ</t>
    </rPh>
    <rPh sb="19" eb="23">
      <t>キョウサイジギョウ</t>
    </rPh>
    <rPh sb="23" eb="27">
      <t>トクベツカイケイ</t>
    </rPh>
    <phoneticPr fontId="2"/>
  </si>
  <si>
    <t>茨城租税債権管理機構（一般会計）</t>
    <rPh sb="0" eb="5">
      <t>イバラキソゼイサイ</t>
    </rPh>
    <rPh sb="6" eb="8">
      <t>カンリ</t>
    </rPh>
    <rPh sb="8" eb="10">
      <t>キコウ</t>
    </rPh>
    <rPh sb="11" eb="13">
      <t>イッパン</t>
    </rPh>
    <rPh sb="13" eb="15">
      <t>カイケイ</t>
    </rPh>
    <phoneticPr fontId="2"/>
  </si>
  <si>
    <t>茨城県後期高齢者医療広域連合（一般会計）</t>
    <rPh sb="0" eb="14">
      <t>イバラキケンコウキコウレイシャイリョウコウイキレンゴウ</t>
    </rPh>
    <rPh sb="15" eb="20">
      <t>イッパンカイケイ｣</t>
    </rPh>
    <phoneticPr fontId="2"/>
  </si>
  <si>
    <t>茨城県後期高齢者医療広域連合（後期高齢医療特別会計）</t>
    <rPh sb="0" eb="14">
      <t>イバラキケンコウキコウレイシャイリョウコウイキレンゴウ</t>
    </rPh>
    <rPh sb="15" eb="25">
      <t>コウキコウレイイリョウトクベツカイケイ</t>
    </rPh>
    <phoneticPr fontId="2"/>
  </si>
  <si>
    <t>龍ケ崎地方衛生組合（一般会計）</t>
    <rPh sb="0" eb="9">
      <t>リュウガサキチホウエイセイクミアイ</t>
    </rPh>
    <rPh sb="10" eb="14">
      <t>イッパンカイケイ</t>
    </rPh>
    <phoneticPr fontId="2"/>
  </si>
  <si>
    <t>江戸崎地方衛生土木組合（一般会計）</t>
    <rPh sb="0" eb="9">
      <t>エドサキチホウエイセイドボク</t>
    </rPh>
    <rPh sb="9" eb="17">
      <t>クミアイ｢イッパンカイケイ｣</t>
    </rPh>
    <phoneticPr fontId="2"/>
  </si>
  <si>
    <t>稲敷地方広域市町村圏事務組合（一般会計）</t>
    <rPh sb="0" eb="10">
      <t>イナシキチホウコウイキシチョウソンケン</t>
    </rPh>
    <rPh sb="10" eb="15">
      <t>ジムクミアイ｢</t>
    </rPh>
    <rPh sb="15" eb="20">
      <t>イッパンカイケイ｣</t>
    </rPh>
    <phoneticPr fontId="2"/>
  </si>
  <si>
    <t>稲敷地方広域市町村圏事務組合（水防事業特別会計）</t>
    <rPh sb="0" eb="14">
      <t>イナシキチホウコウイキシチョウソンケンジムクミアイ</t>
    </rPh>
    <rPh sb="15" eb="17">
      <t>スイボウ</t>
    </rPh>
    <rPh sb="17" eb="19">
      <t>ジギョウ</t>
    </rPh>
    <rPh sb="19" eb="23">
      <t>トクベツカイケイ</t>
    </rPh>
    <phoneticPr fontId="2"/>
  </si>
  <si>
    <t>稲敷市農業公社</t>
    <rPh sb="0" eb="7">
      <t>イナシキシノウギョウコウシャ</t>
    </rPh>
    <phoneticPr fontId="2"/>
  </si>
  <si>
    <t>いなしきエナジー</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</si>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</sst>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92919</c:v>
                </c:pt>
                <c:pt idx="2">
                  <c:v>103663</c:v>
                </c:pt>
                <c:pt idx="3">
                  <c:v>92012</c:v>
                </c:pt>
                <c:pt idx="4">
                  <c:v>91317</c:v>
                </c:pt>
              </c:numCache>
            </c:numRef>
          </c:val>
          <c:smooth val="0"/>
          <c:extLst>
            <c:ext xmlns:c16="http://schemas.microsoft.com/office/drawing/2014/chart" uri="{C3380CC4-5D6E-409C-BE32-E72D297353CC}">
              <c16:uniqueId val="{00000000-2630-4866-BBAA-6946F8FF62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74780</c:v>
                </c:pt>
                <c:pt idx="1">
                  <c:v>35699</c:v>
                </c:pt>
                <c:pt idx="2">
                  <c:v>72738</c:v>
                </c:pt>
                <c:pt idx="3">
                  <c:v>55919</c:v>
                </c:pt>
                <c:pt idx="4">
                  <c:v>64175</c:v>
                </c:pt>
              </c:numCache>
            </c:numRef>
          </c:val>
          <c:smooth val="0"/>
          <c:extLst>
            <c:ext xmlns:c16="http://schemas.microsoft.com/office/drawing/2014/chart" uri="{C3380CC4-5D6E-409C-BE32-E72D297353CC}">
              <c16:uniqueId val="{00000001-2630-4866-BBAA-6946F8FF62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6.73</c:v>
                </c:pt>
                <c:pt idx="1">
                  <c:v>7.57</c:v>
                </c:pt>
                <c:pt idx="2">
                  <c:v>6.91</c:v>
                </c:pt>
                <c:pt idx="3">
                  <c:v>6.63</c:v>
                </c:pt>
                <c:pt idx="4">
                  <c:v>5.59</c:v>
                </c:pt>
              </c:numCache>
            </c:numRef>
          </c:val>
          <c:extLst>
            <c:ext xmlns:c16="http://schemas.microsoft.com/office/drawing/2014/chart" uri="{C3380CC4-5D6E-409C-BE32-E72D297353CC}">
              <c16:uniqueId val="{00000000-B2CE-4DB4-9D4D-0FCB88EC1F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22.82</c:v>
                </c:pt>
                <c:pt idx="1">
                  <c:v>22.2</c:v>
                </c:pt>
                <c:pt idx="2">
                  <c:v>22.79</c:v>
                </c:pt>
                <c:pt idx="3">
                  <c:v>22.95</c:v>
                </c:pt>
                <c:pt idx="4">
                  <c:v>22.65</c:v>
                </c:pt>
              </c:numCache>
            </c:numRef>
          </c:val>
          <c:extLst>
            <c:ext xmlns:c16="http://schemas.microsoft.com/office/drawing/2014/chart" uri="{C3380CC4-5D6E-409C-BE32-E72D297353CC}">
              <c16:uniqueId val="{00000001-B2CE-4DB4-9D4D-0FCB88EC1FB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2.25</c:v>
                </c:pt>
                <c:pt idx="1">
                  <c:v>1.08</c:v>
                </c:pt>
                <c:pt idx="2">
                  <c:v>-0.83</c:v>
                </c:pt>
                <c:pt idx="3">
                  <c:v>-0.26</c:v>
                </c:pt>
                <c:pt idx="4">
                  <c:v>-0.89</c:v>
                </c:pt>
              </c:numCache>
            </c:numRef>
          </c:val>
          <c:smooth val="0"/>
          <c:extLst>
            <c:ext xmlns:c16="http://schemas.microsoft.com/office/drawing/2014/chart" uri="{C3380CC4-5D6E-409C-BE32-E72D297353CC}">
              <c16:uniqueId val="{00000002-B2CE-4DB4-9D4D-0FCB88EC1FB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0.01</c:v>
                </c:pt>
                <c:pt idx="4">
                  <c:v>#N/A</c:v>
                </c:pt>
                <c:pt idx="5">
                  <c:v>0.02</c:v>
                </c:pt>
                <c:pt idx="6">
                  <c:v>#N/A</c:v>
                </c:pt>
                <c:pt idx="7">
                  <c:v>0.02</c:v>
                </c:pt>
                <c:pt idx="8">
                  <c:v>#N/A</c:v>
                </c:pt>
                <c:pt idx="9">
                  <c:v>0</c:v>
                </c:pt>
              </c:numCache>
            </c:numRef>
          </c:val>
          <c:extLst>
            <c:ext xmlns:c16="http://schemas.microsoft.com/office/drawing/2014/chart" uri="{C3380CC4-5D6E-409C-BE32-E72D297353CC}">
              <c16:uniqueId val="{00000000-28AD-4C8D-A731-B9B1D5D735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8AD-4C8D-A731-B9B1D5D735D0}"/>
            </c:ext>
          </c:extLst>
        </c:ser>
        <c:ser>
          <c:idx val="2"/>
          <c:order val="2"/>
          <c:tx>
            <c:strRef>
              <c:f>データシート!$A$29</c:f>
              <c:strCache>
                <c:ptCount val="1"/>
                <c:pt idx="0">
                  <c:v>稲敷市基幹水利施設管理事業特別会計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0.06</c:v>
                </c:pt>
                <c:pt idx="4">
                  <c:v>#N/A</c:v>
                </c:pt>
                <c:pt idx="5">
                  <c:v>0</c:v>
                </c:pt>
                <c:pt idx="6">
                  <c:v>#N/A</c:v>
                </c:pt>
                <c:pt idx="7">
                  <c:v>0</c:v>
                </c:pt>
                <c:pt idx="8">
                  <c:v>#N/A</c:v>
                </c:pt>
                <c:pt idx="9">
                  <c:v>0</c:v>
                </c:pt>
              </c:numCache>
            </c:numRef>
          </c:val>
          <c:extLst>
            <c:ext xmlns:c16="http://schemas.microsoft.com/office/drawing/2014/chart" uri="{C3380CC4-5D6E-409C-BE32-E72D297353CC}">
              <c16:uniqueId val="{00000002-28AD-4C8D-A731-B9B1D5D735D0}"/>
            </c:ext>
          </c:extLst>
        </c:ser>
        <c:ser>
          <c:idx val="3"/>
          <c:order val="3"/>
          <c:tx>
            <c:strRef>
              <c:f>データシート!$A$30</c:f>
              <c:strCache>
                <c:ptCount val="1"/>
                <c:pt idx="0">
                  <c:v>稲敷市後期高齢者医療特別会計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0.11</c:v>
                </c:pt>
                <c:pt idx="2">
                  <c:v>#N/A</c:v>
                </c:pt>
                <c:pt idx="3">
                  <c:v>7.0000000000000007E-2</c:v>
                </c:pt>
                <c:pt idx="4">
                  <c:v>#N/A</c:v>
                </c:pt>
                <c:pt idx="5">
                  <c:v>0.05</c:v>
                </c:pt>
                <c:pt idx="6">
                  <c:v>#N/A</c:v>
                </c:pt>
                <c:pt idx="7">
                  <c:v>0.09</c:v>
                </c:pt>
                <c:pt idx="8">
                  <c:v>#N/A</c:v>
                </c:pt>
                <c:pt idx="9">
                  <c:v>0.11</c:v>
                </c:pt>
              </c:numCache>
            </c:numRef>
          </c:val>
          <c:extLst>
            <c:ext xmlns:c16="http://schemas.microsoft.com/office/drawing/2014/chart" uri="{C3380CC4-5D6E-409C-BE32-E72D297353CC}">
              <c16:uniqueId val="{00000003-28AD-4C8D-A731-B9B1D5D735D0}"/>
            </c:ext>
          </c:extLst>
        </c:ser>
        <c:ser>
          <c:idx val="4"/>
          <c:order val="4"/>
          <c:tx>
            <c:strRef>
              <c:f>データシート!$A$31</c:f>
              <c:strCache>
                <c:ptCount val="1"/>
                <c:pt idx="0">
                  <c:v>稲敷市国民健康保険特別会計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c:v>
                </c:pt>
                <c:pt idx="2">
                  <c:v>#N/A</c:v>
                </c:pt>
                <c:pt idx="3">
                  <c:v>0.61</c:v>
                </c:pt>
                <c:pt idx="4">
                  <c:v>#N/A</c:v>
                </c:pt>
                <c:pt idx="5">
                  <c:v>0.69</c:v>
                </c:pt>
                <c:pt idx="6">
                  <c:v>#N/A</c:v>
                </c:pt>
                <c:pt idx="7">
                  <c:v>0.54</c:v>
                </c:pt>
                <c:pt idx="8">
                  <c:v>#N/A</c:v>
                </c:pt>
                <c:pt idx="9">
                  <c:v>0.28999999999999998</c:v>
                </c:pt>
              </c:numCache>
            </c:numRef>
          </c:val>
          <c:extLst>
            <c:ext xmlns:c16="http://schemas.microsoft.com/office/drawing/2014/chart" uri="{C3380CC4-5D6E-409C-BE32-E72D297353CC}">
              <c16:uniqueId val="{00000004-28AD-4C8D-A731-B9B1D5D735D0}"/>
            </c:ext>
          </c:extLst>
        </c:ser>
        <c:ser>
          <c:idx val="5"/>
          <c:order val="5"/>
          <c:tx>
            <c:strRef>
              <c:f>データシート!$A$32</c:f>
              <c:strCache>
                <c:ptCount val="1"/>
                <c:pt idx="0">
                  <c:v>稲敷市工業用水道事業会計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1.1100000000000001</c:v>
                </c:pt>
                <c:pt idx="2">
                  <c:v>#N/A</c:v>
                </c:pt>
                <c:pt idx="3">
                  <c:v>1.1100000000000001</c:v>
                </c:pt>
                <c:pt idx="4">
                  <c:v>#N/A</c:v>
                </c:pt>
                <c:pt idx="5">
                  <c:v>1.17</c:v>
                </c:pt>
                <c:pt idx="6">
                  <c:v>#N/A</c:v>
                </c:pt>
                <c:pt idx="7">
                  <c:v>1.0900000000000001</c:v>
                </c:pt>
                <c:pt idx="8">
                  <c:v>#N/A</c:v>
                </c:pt>
                <c:pt idx="9">
                  <c:v>0.65</c:v>
                </c:pt>
              </c:numCache>
            </c:numRef>
          </c:val>
          <c:extLst>
            <c:ext xmlns:c16="http://schemas.microsoft.com/office/drawing/2014/chart" uri="{C3380CC4-5D6E-409C-BE32-E72D297353CC}">
              <c16:uniqueId val="{00000005-28AD-4C8D-A731-B9B1D5D735D0}"/>
            </c:ext>
          </c:extLst>
        </c:ser>
        <c:ser>
          <c:idx val="6"/>
          <c:order val="6"/>
          <c:tx>
            <c:strRef>
              <c:f>データシート!$A$33</c:f>
              <c:strCache>
                <c:ptCount val="1"/>
                <c:pt idx="0">
                  <c:v>稲敷市介護保険特別会計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1.19</c:v>
                </c:pt>
                <c:pt idx="2">
                  <c:v>#N/A</c:v>
                </c:pt>
                <c:pt idx="3">
                  <c:v>0.95</c:v>
                </c:pt>
                <c:pt idx="4">
                  <c:v>#N/A</c:v>
                </c:pt>
                <c:pt idx="5">
                  <c:v>1.1599999999999999</c:v>
                </c:pt>
                <c:pt idx="6">
                  <c:v>#N/A</c:v>
                </c:pt>
                <c:pt idx="7">
                  <c:v>1.77</c:v>
                </c:pt>
                <c:pt idx="8">
                  <c:v>#N/A</c:v>
                </c:pt>
                <c:pt idx="9">
                  <c:v>1.49</c:v>
                </c:pt>
              </c:numCache>
            </c:numRef>
          </c:val>
          <c:extLst>
            <c:ext xmlns:c16="http://schemas.microsoft.com/office/drawing/2014/chart" uri="{C3380CC4-5D6E-409C-BE32-E72D297353CC}">
              <c16:uniqueId val="{00000006-28AD-4C8D-A731-B9B1D5D735D0}"/>
            </c:ext>
          </c:extLst>
        </c:ser>
        <c:ser>
          <c:idx val="7"/>
          <c:order val="7"/>
          <c:tx>
            <c:strRef>
              <c:f>データシート!$A$34</c:f>
              <c:strCache>
                <c:ptCount val="1"/>
                <c:pt idx="0">
                  <c:v>稲敷市下水道事業会計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1.84</c:v>
                </c:pt>
                <c:pt idx="2">
                  <c:v>#N/A</c:v>
                </c:pt>
                <c:pt idx="3">
                  <c:v>2.04</c:v>
                </c:pt>
                <c:pt idx="4">
                  <c:v>#N/A</c:v>
                </c:pt>
                <c:pt idx="5">
                  <c:v>2.27</c:v>
                </c:pt>
                <c:pt idx="6">
                  <c:v>#N/A</c:v>
                </c:pt>
                <c:pt idx="7">
                  <c:v>3.22</c:v>
                </c:pt>
                <c:pt idx="8">
                  <c:v>#N/A</c:v>
                </c:pt>
                <c:pt idx="9">
                  <c:v>3.47</c:v>
                </c:pt>
              </c:numCache>
            </c:numRef>
          </c:val>
          <c:extLst>
            <c:ext xmlns:c16="http://schemas.microsoft.com/office/drawing/2014/chart" uri="{C3380CC4-5D6E-409C-BE32-E72D297353CC}">
              <c16:uniqueId val="{00000007-28AD-4C8D-A731-B9B1D5D735D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6.72</c:v>
                </c:pt>
                <c:pt idx="2">
                  <c:v>#N/A</c:v>
                </c:pt>
                <c:pt idx="3">
                  <c:v>7.5</c:v>
                </c:pt>
                <c:pt idx="4">
                  <c:v>#N/A</c:v>
                </c:pt>
                <c:pt idx="5">
                  <c:v>6.9</c:v>
                </c:pt>
                <c:pt idx="6">
                  <c:v>#N/A</c:v>
                </c:pt>
                <c:pt idx="7">
                  <c:v>6.62</c:v>
                </c:pt>
                <c:pt idx="8">
                  <c:v>#N/A</c:v>
                </c:pt>
                <c:pt idx="9">
                  <c:v>5.58</c:v>
                </c:pt>
              </c:numCache>
            </c:numRef>
          </c:val>
          <c:extLst>
            <c:ext xmlns:c16="http://schemas.microsoft.com/office/drawing/2014/chart" uri="{C3380CC4-5D6E-409C-BE32-E72D297353CC}">
              <c16:uniqueId val="{00000008-28AD-4C8D-A731-B9B1D5D735D0}"/>
            </c:ext>
          </c:extLst>
        </c:ser>
        <c:ser>
          <c:idx val="9"/>
          <c:order val="9"/>
          <c:tx>
            <c:strRef>
              <c:f>データシート!$A$36</c:f>
              <c:strCache>
                <c:ptCount val="1"/>
                <c:pt idx="0">
                  <c:v>稲敷市水道事業会計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10.79</c:v>
                </c:pt>
                <c:pt idx="2">
                  <c:v>#N/A</c:v>
                </c:pt>
                <c:pt idx="3">
                  <c:v>10.88</c:v>
                </c:pt>
                <c:pt idx="4">
                  <c:v>#N/A</c:v>
                </c:pt>
                <c:pt idx="5">
                  <c:v>10.92</c:v>
                </c:pt>
                <c:pt idx="6">
                  <c:v>#N/A</c:v>
                </c:pt>
                <c:pt idx="7">
                  <c:v>11.11</c:v>
                </c:pt>
                <c:pt idx="8">
                  <c:v>#N/A</c:v>
                </c:pt>
                <c:pt idx="9">
                  <c:v>10.86</c:v>
                </c:pt>
              </c:numCache>
            </c:numRef>
          </c:val>
          <c:extLst>
            <c:ext xmlns:c16="http://schemas.microsoft.com/office/drawing/2014/chart" uri="{C3380CC4-5D6E-409C-BE32-E72D297353CC}">
              <c16:uniqueId val="{00000009-28AD-4C8D-A731-B9B1D5D735D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2540</c:v>
                </c:pt>
                <c:pt idx="5">
                  <c:v>2593</c:v>
                </c:pt>
                <c:pt idx="8">
                  <c:v>2562</c:v>
                </c:pt>
                <c:pt idx="11">
                  <c:v>2383</c:v>
                </c:pt>
                <c:pt idx="14">
                  <c:v>2412</c:v>
                </c:pt>
              </c:numCache>
            </c:numRef>
          </c:val>
          <c:extLst>
            <c:ext xmlns:c16="http://schemas.microsoft.com/office/drawing/2014/chart" uri="{C3380CC4-5D6E-409C-BE32-E72D297353CC}">
              <c16:uniqueId val="{00000000-40B7-4D83-98C6-8655E6646C7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0B7-4D83-98C6-8655E6646C7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40B7-4D83-98C6-8655E6646C7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82</c:v>
                </c:pt>
                <c:pt idx="3">
                  <c:v>60</c:v>
                </c:pt>
                <c:pt idx="6">
                  <c:v>60</c:v>
                </c:pt>
                <c:pt idx="9">
                  <c:v>68</c:v>
                </c:pt>
                <c:pt idx="12">
                  <c:v>68</c:v>
                </c:pt>
              </c:numCache>
            </c:numRef>
          </c:val>
          <c:extLst>
            <c:ext xmlns:c16="http://schemas.microsoft.com/office/drawing/2014/chart" uri="{C3380CC4-5D6E-409C-BE32-E72D297353CC}">
              <c16:uniqueId val="{00000003-40B7-4D83-98C6-8655E6646C7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956</c:v>
                </c:pt>
                <c:pt idx="3">
                  <c:v>904</c:v>
                </c:pt>
                <c:pt idx="6">
                  <c:v>935</c:v>
                </c:pt>
                <c:pt idx="9">
                  <c:v>926</c:v>
                </c:pt>
                <c:pt idx="12">
                  <c:v>858</c:v>
                </c:pt>
              </c:numCache>
            </c:numRef>
          </c:val>
          <c:extLst>
            <c:ext xmlns:c16="http://schemas.microsoft.com/office/drawing/2014/chart" uri="{C3380CC4-5D6E-409C-BE32-E72D297353CC}">
              <c16:uniqueId val="{00000004-40B7-4D83-98C6-8655E6646C7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B7-4D83-98C6-8655E6646C7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0B7-4D83-98C6-8655E6646C7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2486</c:v>
                </c:pt>
                <c:pt idx="3">
                  <c:v>2604</c:v>
                </c:pt>
                <c:pt idx="6">
                  <c:v>2609</c:v>
                </c:pt>
                <c:pt idx="9">
                  <c:v>2366</c:v>
                </c:pt>
                <c:pt idx="12">
                  <c:v>2331</c:v>
                </c:pt>
              </c:numCache>
            </c:numRef>
          </c:val>
          <c:extLst>
            <c:ext xmlns:c16="http://schemas.microsoft.com/office/drawing/2014/chart" uri="{C3380CC4-5D6E-409C-BE32-E72D297353CC}">
              <c16:uniqueId val="{00000007-40B7-4D83-98C6-8655E6646C7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985</c:v>
                </c:pt>
                <c:pt idx="2">
                  <c:v>#N/A</c:v>
                </c:pt>
                <c:pt idx="3">
                  <c:v>#N/A</c:v>
                </c:pt>
                <c:pt idx="4">
                  <c:v>975</c:v>
                </c:pt>
                <c:pt idx="5">
                  <c:v>#N/A</c:v>
                </c:pt>
                <c:pt idx="6">
                  <c:v>#N/A</c:v>
                </c:pt>
                <c:pt idx="7">
                  <c:v>1042</c:v>
                </c:pt>
                <c:pt idx="8">
                  <c:v>#N/A</c:v>
                </c:pt>
                <c:pt idx="9">
                  <c:v>#N/A</c:v>
                </c:pt>
                <c:pt idx="10">
                  <c:v>977</c:v>
                </c:pt>
                <c:pt idx="11">
                  <c:v>#N/A</c:v>
                </c:pt>
                <c:pt idx="12">
                  <c:v>#N/A</c:v>
                </c:pt>
                <c:pt idx="13">
                  <c:v>845</c:v>
                </c:pt>
                <c:pt idx="14">
                  <c:v>#N/A</c:v>
                </c:pt>
              </c:numCache>
            </c:numRef>
          </c:val>
          <c:smooth val="0"/>
          <c:extLst>
            <c:ext xmlns:c16="http://schemas.microsoft.com/office/drawing/2014/chart" uri="{C3380CC4-5D6E-409C-BE32-E72D297353CC}">
              <c16:uniqueId val="{00000008-40B7-4D83-98C6-8655E6646C7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25793</c:v>
                </c:pt>
                <c:pt idx="5">
                  <c:v>24770</c:v>
                </c:pt>
                <c:pt idx="8">
                  <c:v>23985</c:v>
                </c:pt>
                <c:pt idx="11">
                  <c:v>22976</c:v>
                </c:pt>
                <c:pt idx="14">
                  <c:v>22295</c:v>
                </c:pt>
              </c:numCache>
            </c:numRef>
          </c:val>
          <c:extLst>
            <c:ext xmlns:c16="http://schemas.microsoft.com/office/drawing/2014/chart" uri="{C3380CC4-5D6E-409C-BE32-E72D297353CC}">
              <c16:uniqueId val="{00000000-34AF-4411-B95D-812C42936A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220</c:v>
                </c:pt>
                <c:pt idx="5">
                  <c:v>195</c:v>
                </c:pt>
                <c:pt idx="8">
                  <c:v>166</c:v>
                </c:pt>
                <c:pt idx="11">
                  <c:v>150</c:v>
                </c:pt>
                <c:pt idx="14">
                  <c:v>132</c:v>
                </c:pt>
              </c:numCache>
            </c:numRef>
          </c:val>
          <c:extLst>
            <c:ext xmlns:c16="http://schemas.microsoft.com/office/drawing/2014/chart" uri="{C3380CC4-5D6E-409C-BE32-E72D297353CC}">
              <c16:uniqueId val="{00000001-34AF-4411-B95D-812C42936A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12736</c:v>
                </c:pt>
                <c:pt idx="5">
                  <c:v>13740</c:v>
                </c:pt>
                <c:pt idx="8">
                  <c:v>13346</c:v>
                </c:pt>
                <c:pt idx="11">
                  <c:v>13245</c:v>
                </c:pt>
                <c:pt idx="14">
                  <c:v>13330</c:v>
                </c:pt>
              </c:numCache>
            </c:numRef>
          </c:val>
          <c:extLst>
            <c:ext xmlns:c16="http://schemas.microsoft.com/office/drawing/2014/chart" uri="{C3380CC4-5D6E-409C-BE32-E72D297353CC}">
              <c16:uniqueId val="{00000002-34AF-4411-B95D-812C42936A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AF-4411-B95D-812C42936A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4AF-4411-B95D-812C42936A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2</c:v>
                </c:pt>
                <c:pt idx="6">
                  <c:v>0</c:v>
                </c:pt>
                <c:pt idx="9">
                  <c:v>1</c:v>
                </c:pt>
                <c:pt idx="12">
                  <c:v>0</c:v>
                </c:pt>
              </c:numCache>
            </c:numRef>
          </c:val>
          <c:extLst>
            <c:ext xmlns:c16="http://schemas.microsoft.com/office/drawing/2014/chart" uri="{C3380CC4-5D6E-409C-BE32-E72D297353CC}">
              <c16:uniqueId val="{00000005-34AF-4411-B95D-812C42936A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3737</c:v>
                </c:pt>
                <c:pt idx="3">
                  <c:v>3712</c:v>
                </c:pt>
                <c:pt idx="6">
                  <c:v>3669</c:v>
                </c:pt>
                <c:pt idx="9">
                  <c:v>3694</c:v>
                </c:pt>
                <c:pt idx="12">
                  <c:v>3925</c:v>
                </c:pt>
              </c:numCache>
            </c:numRef>
          </c:val>
          <c:extLst>
            <c:ext xmlns:c16="http://schemas.microsoft.com/office/drawing/2014/chart" uri="{C3380CC4-5D6E-409C-BE32-E72D297353CC}">
              <c16:uniqueId val="{00000006-34AF-4411-B95D-812C42936A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442</c:v>
                </c:pt>
                <c:pt idx="3">
                  <c:v>421</c:v>
                </c:pt>
                <c:pt idx="6">
                  <c:v>406</c:v>
                </c:pt>
                <c:pt idx="9">
                  <c:v>381</c:v>
                </c:pt>
                <c:pt idx="12">
                  <c:v>330</c:v>
                </c:pt>
              </c:numCache>
            </c:numRef>
          </c:val>
          <c:extLst>
            <c:ext xmlns:c16="http://schemas.microsoft.com/office/drawing/2014/chart" uri="{C3380CC4-5D6E-409C-BE32-E72D297353CC}">
              <c16:uniqueId val="{00000007-34AF-4411-B95D-812C42936A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10959</c:v>
                </c:pt>
                <c:pt idx="3">
                  <c:v>9733</c:v>
                </c:pt>
                <c:pt idx="6">
                  <c:v>9131</c:v>
                </c:pt>
                <c:pt idx="9">
                  <c:v>8538</c:v>
                </c:pt>
                <c:pt idx="12">
                  <c:v>7994</c:v>
                </c:pt>
              </c:numCache>
            </c:numRef>
          </c:val>
          <c:extLst>
            <c:ext xmlns:c16="http://schemas.microsoft.com/office/drawing/2014/chart" uri="{C3380CC4-5D6E-409C-BE32-E72D297353CC}">
              <c16:uniqueId val="{00000008-34AF-4411-B95D-812C42936A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4AF-4411-B95D-812C42936A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25359</c:v>
                </c:pt>
                <c:pt idx="3">
                  <c:v>24686</c:v>
                </c:pt>
                <c:pt idx="6">
                  <c:v>24063</c:v>
                </c:pt>
                <c:pt idx="9">
                  <c:v>23091</c:v>
                </c:pt>
                <c:pt idx="12">
                  <c:v>22955</c:v>
                </c:pt>
              </c:numCache>
            </c:numRef>
          </c:val>
          <c:extLst>
            <c:ext xmlns:c16="http://schemas.microsoft.com/office/drawing/2014/chart" uri="{C3380CC4-5D6E-409C-BE32-E72D297353CC}">
              <c16:uniqueId val="{0000000A-34AF-4411-B95D-812C42936A2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1749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4AF-4411-B95D-812C42936A2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3079</c:v>
                </c:pt>
                <c:pt idx="1">
                  <c:v>3085</c:v>
                </c:pt>
                <c:pt idx="2">
                  <c:v>3092</c:v>
                </c:pt>
              </c:numCache>
            </c:numRef>
          </c:val>
          <c:extLst>
            <c:ext xmlns:c16="http://schemas.microsoft.com/office/drawing/2014/chart" uri="{C3380CC4-5D6E-409C-BE32-E72D297353CC}">
              <c16:uniqueId val="{00000000-D788-4CF1-9644-88E58371896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2115</c:v>
                </c:pt>
                <c:pt idx="1">
                  <c:v>2271</c:v>
                </c:pt>
                <c:pt idx="2">
                  <c:v>2366</c:v>
                </c:pt>
              </c:numCache>
            </c:numRef>
          </c:val>
          <c:extLst>
            <c:ext xmlns:c16="http://schemas.microsoft.com/office/drawing/2014/chart" uri="{C3380CC4-5D6E-409C-BE32-E72D297353CC}">
              <c16:uniqueId val="{00000001-D788-4CF1-9644-88E58371896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7259</c:v>
                </c:pt>
                <c:pt idx="1">
                  <c:v>6899</c:v>
                </c:pt>
                <c:pt idx="2">
                  <c:v>7515</c:v>
                </c:pt>
              </c:numCache>
            </c:numRef>
          </c:val>
          <c:extLst>
            <c:ext xmlns:c16="http://schemas.microsoft.com/office/drawing/2014/chart" uri="{C3380CC4-5D6E-409C-BE32-E72D297353CC}">
              <c16:uniqueId val="{00000002-D788-4CF1-9644-88E58371896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茨城県稲敷市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実質公債費比率の分子については、前年度から</a:t>
          </a:r>
          <a:r>
            <a:rPr kumimoji="1" lang="en-US" altLang="ja-JP" sz="1200">
              <a:latin typeface="ＭＳ ゴシック" pitchFamily="49" charset="-128"/>
              <a:ea typeface="ＭＳ ゴシック" pitchFamily="49" charset="-128"/>
            </a:rPr>
            <a:t>132</a:t>
          </a:r>
          <a:r>
            <a:rPr kumimoji="1" lang="ja-JP" altLang="en-US" sz="1200">
              <a:latin typeface="ＭＳ ゴシック" pitchFamily="49" charset="-128"/>
              <a:ea typeface="ＭＳ ゴシック" pitchFamily="49" charset="-128"/>
            </a:rPr>
            <a:t>百万円の減少となった。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公営企業債元利償還金に係る繰入金について、下水道事業の元利償還金の減少により、</a:t>
          </a:r>
          <a:r>
            <a:rPr kumimoji="1" lang="en-US" altLang="ja-JP" sz="1200">
              <a:latin typeface="ＭＳ ゴシック" pitchFamily="49" charset="-128"/>
              <a:ea typeface="ＭＳ ゴシック" pitchFamily="49" charset="-128"/>
            </a:rPr>
            <a:t>68</a:t>
          </a:r>
          <a:r>
            <a:rPr kumimoji="1" lang="ja-JP" altLang="en-US" sz="1200">
              <a:latin typeface="ＭＳ ゴシック" pitchFamily="49" charset="-128"/>
              <a:ea typeface="ＭＳ ゴシック" pitchFamily="49" charset="-128"/>
            </a:rPr>
            <a:t>百万円減少し、元利償還金等（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）については</a:t>
          </a:r>
          <a:r>
            <a:rPr kumimoji="1" lang="en-US" altLang="ja-JP" sz="1200">
              <a:latin typeface="ＭＳ ゴシック" pitchFamily="49" charset="-128"/>
              <a:ea typeface="ＭＳ ゴシック" pitchFamily="49" charset="-128"/>
            </a:rPr>
            <a:t>103</a:t>
          </a:r>
          <a:r>
            <a:rPr kumimoji="1" lang="ja-JP" altLang="en-US" sz="1200">
              <a:latin typeface="ＭＳ ゴシック" pitchFamily="49" charset="-128"/>
              <a:ea typeface="ＭＳ ゴシック" pitchFamily="49" charset="-128"/>
            </a:rPr>
            <a:t>百万円減少した。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一方、基準財政需要額に算入される公債費が増加したため、算入公債費等（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百万円増加した。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上記の結果、</a:t>
          </a:r>
          <a:r>
            <a:rPr kumimoji="1" lang="en-US" altLang="ja-JP" sz="1200">
              <a:latin typeface="ＭＳ ゴシック" pitchFamily="49" charset="-128"/>
              <a:ea typeface="ＭＳ ゴシック" pitchFamily="49" charset="-128"/>
            </a:rPr>
            <a:t>132</a:t>
          </a:r>
          <a:r>
            <a:rPr kumimoji="1" lang="ja-JP" altLang="en-US" sz="1200">
              <a:latin typeface="ＭＳ ゴシック" pitchFamily="49" charset="-128"/>
              <a:ea typeface="ＭＳ ゴシック" pitchFamily="49" charset="-128"/>
            </a:rPr>
            <a:t>百万円減少した。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も、一般会計においては過疎対策事業債等の交付税算入率が高い地方債を活用し、公営企業に対して基準外操出金を極力抑制することで、実質公債費比率を急激に上昇しないよう計画的に借り入れを行っていく。</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茨城県稲敷市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将来負担額の分子については、減少が続いていたが、令和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年度は前年度より</a:t>
          </a:r>
          <a:r>
            <a:rPr kumimoji="1" lang="en-US" altLang="ja-JP" sz="1400">
              <a:latin typeface="ＭＳ ゴシック" pitchFamily="49" charset="-128"/>
              <a:ea typeface="ＭＳ ゴシック" pitchFamily="49" charset="-128"/>
            </a:rPr>
            <a:t>114</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主な要因としては、これまで減少が続いていた退職手当負担見込額が増加したことである。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ただし、将来負担比率の分子そのものの数値は、充当可能財源等が将来負担額を上回っているため、前年度と同様「数値なし」（マイナス）となっている。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ながら、今後については、合併特例債や過疎対策事業債の発行が予定されているとともに、財政調整基金をはじめとする充当可能基金の取り崩しが見込まれるため、将来負担比率が増加していくと予想される。そのため、当該数値の急激な上昇が生じないよう、起債に必要性を見極めるとともに、償還期間を長期間にするなど、計画的な借入を行う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茨城県稲敷市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地方創生応援基金に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百万円を積む立てた一方、ふるさと応援基金から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百万円、新庁舎建設基金から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は、標準財政規模に占める基金の割合が高く、その主な要因は特定目的基金の割合が高い状態にあることである。一方、特定目的基金の中には、近年積立・取崩といったお金の流れがほとんど見られない基金もあることから、長期的な視点で、将来を見据えた投資に向け有効に活用できるよう、基金全体の見直しを検討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公共公用施設等整備基金：公共公用及び学校施設整備の推進。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合併振興基金：市の一体感の醸成及び地域振興の推進。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ふるさと応援基金：ふるさと稲敷市を応援する人々から寄附された寄附金を適正に管理運用する。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子育て応援基金：安心して子育てが出来る環境づくりの推進及び子どもたちの健やかな成長に資するための事業に要する経費に充てる。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新庁舎建設基金：新庁舎建設に伴う起債の償還に充てるための基金であり、令和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年度の償還金に充当するため取崩を行い、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地方創生応援基金：企業版ふるさと納税により企業より寄附された寄附金を適正に管理運用する基金であるが、令和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年度に企業より寄附された寄附金を積み立てたため、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の中には、近年積立・取崩といったお金の流れがほとんど見られない基金もあることから、長期的な視点で、将来を見据えた投資に向け有効に活用できるよう、基金全体の見直しを検討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管理計画において今後実施が予定されている施設の大規模改修や、年々大規模化する災害発生等に備え、毎年度計画的に積立を行ってきたものの、特定目的基金への積立との兼ね合いもあり、ここ数年は運用益の積立に留ま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年度においては取崩は行わず、運用益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百万円を積み立てたことが増加の要因である。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に努めることとしているものの、国等の財政の将来の見通しに明るい材料が少ないことから、本市としても将来を見据えた財源として、一定規模の財政調整基金は蓄えておく必要があるものと思料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百万円となっており、運用益及び過疎地域持続的発展支援交付金を積み立てたことに加え、令和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年度については臨財債償還基金費の積立を行ったことから、前年度から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年度以降は緩やかに地方債償還額が減少する見込みであるが、今後も各計画期間内に合併特例事業債や過疎対策事業債の活用を予定しているため、当該地方債の償還に備え計画的に積立を行う予定である。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茨城県稲敷市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37,012
35,232
205.81
24,602,224
23,701,345
762,628
13,649,453
22,954,528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a:t>
          </a:r>
          <a:r>
            <a:rPr kumimoji="1" lang="en-US" altLang="ja-JP" sz="1300">
              <a:latin typeface="ＭＳ Ｐゴシック" panose="020B0600070205080204" pitchFamily="50" charset="-128"/>
              <a:ea typeface="ＭＳ Ｐゴシック" panose="020B0600070205080204" pitchFamily="50" charset="-128"/>
            </a:rPr>
            <a:t>0.47</a:t>
          </a:r>
          <a:r>
            <a:rPr kumimoji="1" lang="ja-JP" altLang="en-US" sz="1300">
              <a:latin typeface="ＭＳ Ｐゴシック" panose="020B0600070205080204" pitchFamily="50" charset="-128"/>
              <a:ea typeface="ＭＳ Ｐゴシック" panose="020B0600070205080204" pitchFamily="50" charset="-128"/>
            </a:rPr>
            <a:t>で前年度から横ばいであった。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値を上回っているものの、交付税算入率の高い地方債の償還に伴う基準財政需要額の増加より、近年、わずかではあるが低下傾向にあり、財政力指数が上昇するような大きな収入の増加も見込めないため、今後も人口減少対策を進め個人住民税の収入額低下の抑制に努めるとともに、起債の適正管理に努め、自主財源を確保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58057</xdr:rowOff>
    </xdr:from>
    <xdr:to>
      <xdr:col>23</xdr:col>
      <xdr:colOff>133350</xdr:colOff>
      <xdr:row>40</xdr:row>
      <xdr:rowOff>58057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16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23585</xdr:rowOff>
    </xdr:from>
    <xdr:to>
      <xdr:col>19</xdr:col>
      <xdr:colOff>133350</xdr:colOff>
      <xdr:row>40</xdr:row>
      <xdr:rowOff>58057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815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23585</xdr:rowOff>
    </xdr:from>
    <xdr:to>
      <xdr:col>15</xdr:col>
      <xdr:colOff>82550</xdr:colOff>
      <xdr:row>40</xdr:row>
      <xdr:rowOff>23585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81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126093</xdr:rowOff>
    </xdr:from>
    <xdr:to>
      <xdr:col>11</xdr:col>
      <xdr:colOff>31750</xdr:colOff>
      <xdr:row>40</xdr:row>
      <xdr:rowOff>23585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126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7257</xdr:rowOff>
    </xdr:from>
    <xdr:to>
      <xdr:col>19</xdr:col>
      <xdr:colOff>184150</xdr:colOff>
      <xdr:row>40</xdr:row>
      <xdr:rowOff>108857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119034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144235</xdr:rowOff>
    </xdr:from>
    <xdr:to>
      <xdr:col>15</xdr:col>
      <xdr:colOff>133350</xdr:colOff>
      <xdr:row>40</xdr:row>
      <xdr:rowOff>74385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84562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144235</xdr:rowOff>
    </xdr:from>
    <xdr:to>
      <xdr:col>11</xdr:col>
      <xdr:colOff>82550</xdr:colOff>
      <xdr:row>40</xdr:row>
      <xdr:rowOff>74385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84562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75293</xdr:rowOff>
    </xdr:from>
    <xdr:to>
      <xdr:col>7</xdr:col>
      <xdr:colOff>31750</xdr:colOff>
      <xdr:row>40</xdr:row>
      <xdr:rowOff>5443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15620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経常収支比率は分母（経常一般財源）が、臨時財政対策債の減などにより前年度から</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百万円減少したことで、前年度と比較して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90.8</a:t>
          </a:r>
          <a:r>
            <a:rPr kumimoji="1" lang="ja-JP" altLang="en-US" sz="1300">
              <a:latin typeface="ＭＳ Ｐゴシック" panose="020B0600070205080204" pitchFamily="50" charset="-128"/>
              <a:ea typeface="ＭＳ Ｐゴシック" panose="020B0600070205080204" pitchFamily="50" charset="-128"/>
            </a:rPr>
            <a:t>％となり、類似団体内順位は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位で下がってしまった。今後も義務的経費の公債費が増加していくことが予想されることから、公共施設の維持管理費等の物件費や特別会計への操出金抑制などの経常経費の削減を進める。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106680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6414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25400</xdr:rowOff>
    </xdr:from>
    <xdr:to>
      <xdr:col>23</xdr:col>
      <xdr:colOff>133350</xdr:colOff>
      <xdr:row>60</xdr:row>
      <xdr:rowOff>170180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3124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40657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9313</xdr:rowOff>
    </xdr:from>
    <xdr:to>
      <xdr:col>19</xdr:col>
      <xdr:colOff>133350</xdr:colOff>
      <xdr:row>60</xdr:row>
      <xdr:rowOff>25400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963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4233</xdr:rowOff>
    </xdr:from>
    <xdr:to>
      <xdr:col>19</xdr:col>
      <xdr:colOff>184150</xdr:colOff>
      <xdr:row>61</xdr:row>
      <xdr:rowOff>105833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90610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49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121496</xdr:rowOff>
    </xdr:from>
    <xdr:to>
      <xdr:col>15</xdr:col>
      <xdr:colOff>82550</xdr:colOff>
      <xdr:row>60</xdr:row>
      <xdr:rowOff>9313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9894146"/>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127423</xdr:rowOff>
    </xdr:from>
    <xdr:to>
      <xdr:col>15</xdr:col>
      <xdr:colOff>133350</xdr:colOff>
      <xdr:row>61</xdr:row>
      <xdr:rowOff>57573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42350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121496</xdr:rowOff>
    </xdr:from>
    <xdr:to>
      <xdr:col>11</xdr:col>
      <xdr:colOff>31750</xdr:colOff>
      <xdr:row>60</xdr:row>
      <xdr:rowOff>57573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9894146"/>
          <a:ext cx="889000" cy="45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156633</xdr:rowOff>
    </xdr:from>
    <xdr:to>
      <xdr:col>11</xdr:col>
      <xdr:colOff>82550</xdr:colOff>
      <xdr:row>59</xdr:row>
      <xdr:rowOff>86783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71560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74523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119380</xdr:rowOff>
    </xdr:from>
    <xdr:to>
      <xdr:col>23</xdr:col>
      <xdr:colOff>184150</xdr:colOff>
      <xdr:row>61</xdr:row>
      <xdr:rowOff>49530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135907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146050</xdr:rowOff>
    </xdr:from>
    <xdr:to>
      <xdr:col>19</xdr:col>
      <xdr:colOff>184150</xdr:colOff>
      <xdr:row>60</xdr:row>
      <xdr:rowOff>76200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86377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129963</xdr:rowOff>
    </xdr:from>
    <xdr:to>
      <xdr:col>15</xdr:col>
      <xdr:colOff>133350</xdr:colOff>
      <xdr:row>60</xdr:row>
      <xdr:rowOff>60113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70290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70696</xdr:rowOff>
    </xdr:from>
    <xdr:to>
      <xdr:col>11</xdr:col>
      <xdr:colOff>82550</xdr:colOff>
      <xdr:row>58</xdr:row>
      <xdr:rowOff>846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98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11023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612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6773</xdr:rowOff>
    </xdr:from>
    <xdr:to>
      <xdr:col>7</xdr:col>
      <xdr:colOff>31750</xdr:colOff>
      <xdr:row>60</xdr:row>
      <xdr:rowOff>108373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118550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人当たり人件費・物件費については、人件費が</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百万円増加し、物件費が</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百万円減少したことにより、合計で</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百万円増加した。さらに、人口減少の影響により、前年度より</a:t>
          </a:r>
          <a:r>
            <a:rPr kumimoji="1" lang="en-US" altLang="ja-JP" sz="1300">
              <a:latin typeface="ＭＳ Ｐゴシック" panose="020B0600070205080204" pitchFamily="50" charset="-128"/>
              <a:ea typeface="ＭＳ Ｐゴシック" panose="020B0600070205080204" pitchFamily="50" charset="-128"/>
            </a:rPr>
            <a:t>9,481</a:t>
          </a:r>
          <a:r>
            <a:rPr kumimoji="1" lang="ja-JP" altLang="en-US" sz="1300">
              <a:latin typeface="ＭＳ Ｐゴシック" panose="020B0600070205080204" pitchFamily="50" charset="-128"/>
              <a:ea typeface="ＭＳ Ｐゴシック" panose="020B0600070205080204" pitchFamily="50" charset="-128"/>
            </a:rPr>
            <a:t>円増加している。現状では類似団体内平均値を</a:t>
          </a:r>
          <a:r>
            <a:rPr kumimoji="1" lang="en-US" altLang="ja-JP" sz="1300">
              <a:latin typeface="ＭＳ Ｐゴシック" panose="020B0600070205080204" pitchFamily="50" charset="-128"/>
              <a:ea typeface="ＭＳ Ｐゴシック" panose="020B0600070205080204" pitchFamily="50" charset="-128"/>
            </a:rPr>
            <a:t>34,647</a:t>
          </a:r>
          <a:r>
            <a:rPr kumimoji="1" lang="ja-JP" altLang="en-US" sz="1300">
              <a:latin typeface="ＭＳ Ｐゴシック" panose="020B0600070205080204" pitchFamily="50" charset="-128"/>
              <a:ea typeface="ＭＳ Ｐゴシック" panose="020B0600070205080204" pitchFamily="50" charset="-128"/>
            </a:rPr>
            <a:t>円下回る状況であるが、これはごみ処理や消防業務を一部組合で行っているためであり、仮にこれらの経費を合計すると人口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人当たりの金額が大幅に増加することとなる。今後については、人件費、物件費の削減に市全体で取り組み、現状を維持していくことを目標とする。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10398</xdr:rowOff>
    </xdr:from>
    <xdr:to>
      <xdr:col>23</xdr:col>
      <xdr:colOff>133350</xdr:colOff>
      <xdr:row>83</xdr:row>
      <xdr:rowOff>56153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40748"/>
          <a:ext cx="838200" cy="4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144637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7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167703</xdr:rowOff>
    </xdr:from>
    <xdr:to>
      <xdr:col>19</xdr:col>
      <xdr:colOff>133350</xdr:colOff>
      <xdr:row>83</xdr:row>
      <xdr:rowOff>10398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26603"/>
          <a:ext cx="889000" cy="1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5179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06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143974</xdr:rowOff>
    </xdr:from>
    <xdr:to>
      <xdr:col>15</xdr:col>
      <xdr:colOff>82550</xdr:colOff>
      <xdr:row>82</xdr:row>
      <xdr:rowOff>167703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02874"/>
          <a:ext cx="889000" cy="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976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0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119385</xdr:rowOff>
    </xdr:from>
    <xdr:to>
      <xdr:col>11</xdr:col>
      <xdr:colOff>31750</xdr:colOff>
      <xdr:row>82</xdr:row>
      <xdr:rowOff>143974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78285"/>
          <a:ext cx="889000" cy="2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138171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6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21197</xdr:rowOff>
    </xdr:from>
    <xdr:to>
      <xdr:col>7</xdr:col>
      <xdr:colOff>31750</xdr:colOff>
      <xdr:row>83</xdr:row>
      <xdr:rowOff>122797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107574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33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5353</xdr:rowOff>
    </xdr:from>
    <xdr:to>
      <xdr:col>23</xdr:col>
      <xdr:colOff>184150</xdr:colOff>
      <xdr:row>83</xdr:row>
      <xdr:rowOff>106953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3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21880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80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131048</xdr:rowOff>
    </xdr:from>
    <xdr:to>
      <xdr:col>19</xdr:col>
      <xdr:colOff>184150</xdr:colOff>
      <xdr:row>83</xdr:row>
      <xdr:rowOff>61198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71375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5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116903</xdr:rowOff>
    </xdr:from>
    <xdr:to>
      <xdr:col>15</xdr:col>
      <xdr:colOff>133350</xdr:colOff>
      <xdr:row>83</xdr:row>
      <xdr:rowOff>47053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7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57230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4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93174</xdr:rowOff>
    </xdr:from>
    <xdr:to>
      <xdr:col>11</xdr:col>
      <xdr:colOff>82550</xdr:colOff>
      <xdr:row>83</xdr:row>
      <xdr:rowOff>23324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5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33501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2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68585</xdr:rowOff>
    </xdr:from>
    <xdr:to>
      <xdr:col>7</xdr:col>
      <xdr:colOff>31750</xdr:colOff>
      <xdr:row>82</xdr:row>
      <xdr:rowOff>170185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2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8912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9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ポイント下回り、全国平均を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ポイント下回っている。今後も行政改革大綱を基本としていく必要があるが、一方で、長期的には優秀な人材を確保するための対策も検討していく必要があると考えられる。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69850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130811</xdr:rowOff>
    </xdr:from>
    <xdr:to>
      <xdr:col>81</xdr:col>
      <xdr:colOff>44450</xdr:colOff>
      <xdr:row>86</xdr:row>
      <xdr:rowOff>29211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532611"/>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148607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5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80011</xdr:rowOff>
    </xdr:from>
    <xdr:to>
      <xdr:col>77</xdr:col>
      <xdr:colOff>44450</xdr:colOff>
      <xdr:row>86</xdr:row>
      <xdr:rowOff>29211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65326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154939</xdr:rowOff>
    </xdr:from>
    <xdr:to>
      <xdr:col>72</xdr:col>
      <xdr:colOff>203200</xdr:colOff>
      <xdr:row>85</xdr:row>
      <xdr:rowOff>80011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55673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85</xdr:row>
      <xdr:rowOff>128270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5567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80011</xdr:rowOff>
    </xdr:from>
    <xdr:to>
      <xdr:col>81</xdr:col>
      <xdr:colOff>95250</xdr:colOff>
      <xdr:row>85</xdr:row>
      <xdr:rowOff>10161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96538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26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149861</xdr:rowOff>
    </xdr:from>
    <xdr:to>
      <xdr:col>77</xdr:col>
      <xdr:colOff>95250</xdr:colOff>
      <xdr:row>86</xdr:row>
      <xdr:rowOff>80011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64788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29211</xdr:rowOff>
    </xdr:from>
    <xdr:to>
      <xdr:col>73</xdr:col>
      <xdr:colOff>44450</xdr:colOff>
      <xdr:row>85</xdr:row>
      <xdr:rowOff>130811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行政改革大綱の人員管理計画に基づき新規採用職員数の抑制を進めてきたことにより、職員の絶対数は減少傾向にあるものの、人口の減少割合の方が大きいことにより人口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人当たり職員数は軽微だが、上昇傾向にある。また、定年の延長の影響もあり、数年は上昇傾向が続くと予想される。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人下回る状況であるが全国平均、茨城県平均に比較すると多いことから、引き続き適切な定員管理に努める。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147774</xdr:rowOff>
    </xdr:from>
    <xdr:to>
      <xdr:col>81</xdr:col>
      <xdr:colOff>44450</xdr:colOff>
      <xdr:row>61</xdr:row>
      <xdr:rowOff>14242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34774"/>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145795</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04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144326</xdr:rowOff>
    </xdr:from>
    <xdr:to>
      <xdr:col>77</xdr:col>
      <xdr:colOff>44450</xdr:colOff>
      <xdr:row>60</xdr:row>
      <xdr:rowOff>147774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31326"/>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57621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87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118473</xdr:rowOff>
    </xdr:from>
    <xdr:to>
      <xdr:col>72</xdr:col>
      <xdr:colOff>203200</xdr:colOff>
      <xdr:row>60</xdr:row>
      <xdr:rowOff>144326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05473"/>
          <a:ext cx="8890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92619</xdr:rowOff>
    </xdr:from>
    <xdr:to>
      <xdr:col>68</xdr:col>
      <xdr:colOff>152400</xdr:colOff>
      <xdr:row>60</xdr:row>
      <xdr:rowOff>118473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79619"/>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24873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7637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134892</xdr:rowOff>
    </xdr:from>
    <xdr:to>
      <xdr:col>81</xdr:col>
      <xdr:colOff>95250</xdr:colOff>
      <xdr:row>61</xdr:row>
      <xdr:rowOff>65042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2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151419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6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96974</xdr:rowOff>
    </xdr:from>
    <xdr:to>
      <xdr:col>77</xdr:col>
      <xdr:colOff>95250</xdr:colOff>
      <xdr:row>61</xdr:row>
      <xdr:rowOff>27124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8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37301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52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93526</xdr:rowOff>
    </xdr:from>
    <xdr:to>
      <xdr:col>73</xdr:col>
      <xdr:colOff>44450</xdr:colOff>
      <xdr:row>61</xdr:row>
      <xdr:rowOff>23676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8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33853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67673</xdr:rowOff>
    </xdr:from>
    <xdr:to>
      <xdr:col>68</xdr:col>
      <xdr:colOff>203200</xdr:colOff>
      <xdr:row>60</xdr:row>
      <xdr:rowOff>169273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8000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41819</xdr:rowOff>
    </xdr:from>
    <xdr:to>
      <xdr:col>64</xdr:col>
      <xdr:colOff>152400</xdr:colOff>
      <xdr:row>60</xdr:row>
      <xdr:rowOff>143419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2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153596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9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実質公費比率については過去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年間を平均して算定するものである。算定分母における普通交付税の増加や分子にあたる公債費該当分が減少したこと等により、過去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年平均の令和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年度の公債費負担比率は前年度から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今後も、起債借入について合併特例債や過疎対策事業債等の交付税算入率が高い地方債の借入を中心に行うなど、実質公債費率が急激に上昇しないよう計画的に借入を行っていく。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165100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318552"/>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70455</xdr:rowOff>
    </xdr:from>
    <xdr:to>
      <xdr:col>81</xdr:col>
      <xdr:colOff>44450</xdr:colOff>
      <xdr:row>41</xdr:row>
      <xdr:rowOff>116417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099905"/>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14712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127907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1458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142922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81945</xdr:rowOff>
    </xdr:from>
    <xdr:to>
      <xdr:col>72</xdr:col>
      <xdr:colOff>203200</xdr:colOff>
      <xdr:row>41</xdr:row>
      <xdr:rowOff>127907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1113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81945</xdr:rowOff>
    </xdr:from>
    <xdr:to>
      <xdr:col>68</xdr:col>
      <xdr:colOff>152400</xdr:colOff>
      <xdr:row>41</xdr:row>
      <xdr:rowOff>116417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1113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119942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36182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77107</xdr:rowOff>
    </xdr:from>
    <xdr:to>
      <xdr:col>73</xdr:col>
      <xdr:colOff>44450</xdr:colOff>
      <xdr:row>42</xdr:row>
      <xdr:rowOff>7257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31145</xdr:rowOff>
    </xdr:from>
    <xdr:to>
      <xdr:col>68</xdr:col>
      <xdr:colOff>203200</xdr:colOff>
      <xdr:row>41</xdr:row>
      <xdr:rowOff>132745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将来負担比率については、前年度に引き続き充当可能財源等が将来負担額を上回ったことにより、値なし（マイナス）となった。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については、合併特例債や過疎対策事業債の発行が予定されているとともに、財政調整基金をはじめとする充当可能基金の取り崩しが見込まれるため、将来負担比率が増加していくと予想される。そのため、当該数値の急激な上昇が生じないよう、起債の必要性を見極めるとともに、償還期間を長期間にするなど、計画的な借入を行う必要があ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70697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42774</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1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70697</xdr:rowOff>
    </xdr:from>
    <xdr:to>
      <xdr:col>81</xdr:col>
      <xdr:colOff>133350</xdr:colOff>
      <xdr:row>22</xdr:row>
      <xdr:rowOff>70697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4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163407</xdr:rowOff>
    </xdr:from>
    <xdr:to>
      <xdr:col>73</xdr:col>
      <xdr:colOff>44450</xdr:colOff>
      <xdr:row>14</xdr:row>
      <xdr:rowOff>93557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103734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97860</xdr:rowOff>
    </xdr:from>
    <xdr:to>
      <xdr:col>68</xdr:col>
      <xdr:colOff>203200</xdr:colOff>
      <xdr:row>15</xdr:row>
      <xdr:rowOff>28010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38187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54274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132715</xdr:rowOff>
    </xdr:from>
    <xdr:to>
      <xdr:col>64</xdr:col>
      <xdr:colOff>152400</xdr:colOff>
      <xdr:row>15</xdr:row>
      <xdr:rowOff>62865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5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47642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61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茨城県稲敷市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37,012
35,232
205.81
24,602,224
23,701,345
762,628
13,649,453
22,954,528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分母である歳入の経常一般財源に加える臨時財政対策債は前年度より減少幅が小さかったが、分子である経常経費充当一般財源は前年度と比較して</a:t>
          </a:r>
          <a:r>
            <a:rPr kumimoji="1" lang="en-US" altLang="ja-JP" sz="1300">
              <a:latin typeface="ＭＳ Ｐゴシック" panose="020B0600070205080204" pitchFamily="50" charset="-128"/>
              <a:ea typeface="ＭＳ Ｐゴシック" panose="020B0600070205080204" pitchFamily="50" charset="-128"/>
            </a:rPr>
            <a:t>396</a:t>
          </a:r>
          <a:r>
            <a:rPr kumimoji="1" lang="ja-JP" altLang="en-US" sz="1300">
              <a:latin typeface="ＭＳ Ｐゴシック" panose="020B0600070205080204" pitchFamily="50" charset="-128"/>
              <a:ea typeface="ＭＳ Ｐゴシック" panose="020B0600070205080204" pitchFamily="50" charset="-128"/>
            </a:rPr>
            <a:t>百万円増加したことにより、経常収支比率は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年度に策定した人員管理計画に基づき適正な定員管理を継続し人件費の抑制に努める一方、優秀な人材の確保に向けた検討も進めていく。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145288</xdr:rowOff>
    </xdr:from>
    <xdr:to>
      <xdr:col>24</xdr:col>
      <xdr:colOff>25400</xdr:colOff>
      <xdr:row>35</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97458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90424</xdr:rowOff>
    </xdr:from>
    <xdr:to>
      <xdr:col>19</xdr:col>
      <xdr:colOff>187325</xdr:colOff>
      <xdr:row>34</xdr:row>
      <xdr:rowOff>145288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197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128287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35560</xdr:rowOff>
    </xdr:from>
    <xdr:to>
      <xdr:col>15</xdr:col>
      <xdr:colOff>98425</xdr:colOff>
      <xdr:row>34</xdr:row>
      <xdr:rowOff>90424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8648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128287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35560</xdr:rowOff>
    </xdr:from>
    <xdr:to>
      <xdr:col>11</xdr:col>
      <xdr:colOff>9525</xdr:colOff>
      <xdr:row>35</xdr:row>
      <xdr:rowOff>10414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86486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45991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20845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167640</xdr:rowOff>
    </xdr:from>
    <xdr:to>
      <xdr:col>24</xdr:col>
      <xdr:colOff>76200</xdr:colOff>
      <xdr:row>35</xdr:row>
      <xdr:rowOff>97790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94488</xdr:rowOff>
    </xdr:from>
    <xdr:to>
      <xdr:col>20</xdr:col>
      <xdr:colOff>38100</xdr:colOff>
      <xdr:row>35</xdr:row>
      <xdr:rowOff>24638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34815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39624</xdr:rowOff>
    </xdr:from>
    <xdr:to>
      <xdr:col>15</xdr:col>
      <xdr:colOff>149225</xdr:colOff>
      <xdr:row>34</xdr:row>
      <xdr:rowOff>141224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151401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156210</xdr:rowOff>
    </xdr:from>
    <xdr:to>
      <xdr:col>11</xdr:col>
      <xdr:colOff>60325</xdr:colOff>
      <xdr:row>34</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131064</xdr:rowOff>
    </xdr:from>
    <xdr:to>
      <xdr:col>6</xdr:col>
      <xdr:colOff>171450</xdr:colOff>
      <xdr:row>35</xdr:row>
      <xdr:rowOff>61214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71391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物件費は、経常経費充当一般財源等が</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百万円増加し、経常収支比率では前年度より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ポイント増加した。類似団体内平均値との比較では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ポイント下回る状況となっている。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今後については公共施設等総合管理計画に基づき同類施設の統廃合を進めることで、物件費の増加を抑制していく。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42636</xdr:rowOff>
    </xdr:from>
    <xdr:to>
      <xdr:col>82</xdr:col>
      <xdr:colOff>107950</xdr:colOff>
      <xdr:row>15</xdr:row>
      <xdr:rowOff>118836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14386"/>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159856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42636</xdr:rowOff>
    </xdr:from>
    <xdr:to>
      <xdr:col>78</xdr:col>
      <xdr:colOff>69850</xdr:colOff>
      <xdr:row>15</xdr:row>
      <xdr:rowOff>64407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143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70048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3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18143</xdr:rowOff>
    </xdr:from>
    <xdr:to>
      <xdr:col>73</xdr:col>
      <xdr:colOff>180975</xdr:colOff>
      <xdr:row>15</xdr:row>
      <xdr:rowOff>64407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18443"/>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37391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18143</xdr:rowOff>
    </xdr:from>
    <xdr:to>
      <xdr:col>69</xdr:col>
      <xdr:colOff>92075</xdr:colOff>
      <xdr:row>14</xdr:row>
      <xdr:rowOff>18143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18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78213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99984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68036</xdr:rowOff>
    </xdr:from>
    <xdr:to>
      <xdr:col>82</xdr:col>
      <xdr:colOff>158750</xdr:colOff>
      <xdr:row>15</xdr:row>
      <xdr:rowOff>169636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84563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163286</xdr:rowOff>
    </xdr:from>
    <xdr:to>
      <xdr:col>78</xdr:col>
      <xdr:colOff>120650</xdr:colOff>
      <xdr:row>15</xdr:row>
      <xdr:rowOff>93436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13607</xdr:rowOff>
    </xdr:from>
    <xdr:to>
      <xdr:col>74</xdr:col>
      <xdr:colOff>31750</xdr:colOff>
      <xdr:row>15</xdr:row>
      <xdr:rowOff>115207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125384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138793</xdr:rowOff>
    </xdr:from>
    <xdr:to>
      <xdr:col>69</xdr:col>
      <xdr:colOff>142875</xdr:colOff>
      <xdr:row>14</xdr:row>
      <xdr:rowOff>68943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79120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138793</xdr:rowOff>
    </xdr:from>
    <xdr:to>
      <xdr:col>65</xdr:col>
      <xdr:colOff>53975</xdr:colOff>
      <xdr:row>14</xdr:row>
      <xdr:rowOff>68943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79120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扶助費は、生活保護費の増加により経常経費充当一般財源等が前年度から</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百万円増加したことが主な要因となり、経常収支比率は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扶助費については国の制度に基づく支出が大半を占めることから、審査事務の適正化を図り増加を最小限に抑えることで、経常収支比率の上昇を抑制していく方針である。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118835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832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37193</xdr:rowOff>
    </xdr:from>
    <xdr:to>
      <xdr:col>19</xdr:col>
      <xdr:colOff>187325</xdr:colOff>
      <xdr:row>55</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669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37193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853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118835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853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157843</xdr:rowOff>
    </xdr:from>
    <xdr:to>
      <xdr:col>15</xdr:col>
      <xdr:colOff>149225</xdr:colOff>
      <xdr:row>55</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その他は、操出金の経常経費充当一般財源等が</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百万円増加し、経常一般財源収入等が</a:t>
          </a:r>
          <a:r>
            <a:rPr kumimoji="1" lang="en-US" altLang="ja-JP" sz="1300">
              <a:latin typeface="ＭＳ Ｐゴシック" panose="020B0600070205080204" pitchFamily="50" charset="-128"/>
              <a:ea typeface="ＭＳ Ｐゴシック" panose="020B0600070205080204" pitchFamily="50" charset="-128"/>
            </a:rPr>
            <a:t>216</a:t>
          </a:r>
          <a:r>
            <a:rPr kumimoji="1" lang="ja-JP" altLang="en-US" sz="1300">
              <a:latin typeface="ＭＳ Ｐゴシック" panose="020B0600070205080204" pitchFamily="50" charset="-128"/>
              <a:ea typeface="ＭＳ Ｐゴシック" panose="020B0600070205080204" pitchFamily="50" charset="-128"/>
            </a:rPr>
            <a:t>百万円増加したため、経常収支比率では前年度より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ポイント増加した。類似団体内平均値は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今後も高齢化に伴い介護保険特別会計や後期高齢者医療特別会計への操出金は増加見込みであることから、保険税や使用料の見直しを行い、一般会計からの操出の抑制を図っていく。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281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143328</xdr:rowOff>
    </xdr:from>
    <xdr:to>
      <xdr:col>82</xdr:col>
      <xdr:colOff>107950</xdr:colOff>
      <xdr:row>55</xdr:row>
      <xdr:rowOff>4535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4016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138084</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143328</xdr:rowOff>
    </xdr:from>
    <xdr:to>
      <xdr:col>78</xdr:col>
      <xdr:colOff>69850</xdr:colOff>
      <xdr:row>54</xdr:row>
      <xdr:rowOff>143328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401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110672</xdr:rowOff>
    </xdr:from>
    <xdr:to>
      <xdr:col>73</xdr:col>
      <xdr:colOff>180975</xdr:colOff>
      <xdr:row>54</xdr:row>
      <xdr:rowOff>143328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110672</xdr:rowOff>
    </xdr:from>
    <xdr:to>
      <xdr:col>69</xdr:col>
      <xdr:colOff>92075</xdr:colOff>
      <xdr:row>55</xdr:row>
      <xdr:rowOff>102507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3689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80934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40112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125185</xdr:rowOff>
    </xdr:from>
    <xdr:to>
      <xdr:col>82</xdr:col>
      <xdr:colOff>158750</xdr:colOff>
      <xdr:row>55</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141712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92528</xdr:rowOff>
    </xdr:from>
    <xdr:to>
      <xdr:col>78</xdr:col>
      <xdr:colOff>120650</xdr:colOff>
      <xdr:row>55</xdr:row>
      <xdr:rowOff>22678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32855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92528</xdr:rowOff>
    </xdr:from>
    <xdr:to>
      <xdr:col>74</xdr:col>
      <xdr:colOff>31750</xdr:colOff>
      <xdr:row>55</xdr:row>
      <xdr:rowOff>22678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32855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59872</xdr:rowOff>
    </xdr:from>
    <xdr:to>
      <xdr:col>69</xdr:col>
      <xdr:colOff>142875</xdr:colOff>
      <xdr:row>54</xdr:row>
      <xdr:rowOff>161472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51707</xdr:rowOff>
    </xdr:from>
    <xdr:to>
      <xdr:col>65</xdr:col>
      <xdr:colOff>53975</xdr:colOff>
      <xdr:row>55</xdr:row>
      <xdr:rowOff>153307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163484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補助費等は、分母である経常一般財源収入等は</a:t>
          </a:r>
          <a:r>
            <a:rPr kumimoji="1" lang="en-US" altLang="ja-JP" sz="1300">
              <a:latin typeface="ＭＳ Ｐゴシック" panose="020B0600070205080204" pitchFamily="50" charset="-128"/>
              <a:ea typeface="ＭＳ Ｐゴシック" panose="020B0600070205080204" pitchFamily="50" charset="-128"/>
            </a:rPr>
            <a:t>216</a:t>
          </a:r>
          <a:r>
            <a:rPr kumimoji="1" lang="ja-JP" altLang="en-US" sz="1300">
              <a:latin typeface="ＭＳ Ｐゴシック" panose="020B0600070205080204" pitchFamily="50" charset="-128"/>
              <a:ea typeface="ＭＳ Ｐゴシック" panose="020B0600070205080204" pitchFamily="50" charset="-128"/>
            </a:rPr>
            <a:t>百万円増加したが、分子である経常経費充当一般財源等が</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百万円増加したため、経常収支比率では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ポイントの増加となった。類似団体内平均値と比較して</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高い状態であり、要因はごみ処理業務や消防業務を行っている一部事務組合へ負担金を支出しているためである。今後も、一部事務組合の事業内容を精査し負担金等の抑制に努め、類似団体内平均値を目標として取り組む。</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31750</xdr:rowOff>
    </xdr:from>
    <xdr:to>
      <xdr:col>82</xdr:col>
      <xdr:colOff>107950</xdr:colOff>
      <xdr:row>39</xdr:row>
      <xdr:rowOff>46990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7183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96520</xdr:rowOff>
    </xdr:from>
    <xdr:to>
      <xdr:col>78</xdr:col>
      <xdr:colOff>69850</xdr:colOff>
      <xdr:row>39</xdr:row>
      <xdr:rowOff>31750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6116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43180</xdr:rowOff>
    </xdr:from>
    <xdr:to>
      <xdr:col>73</xdr:col>
      <xdr:colOff>180975</xdr:colOff>
      <xdr:row>38</xdr:row>
      <xdr:rowOff>96520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558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47007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43180</xdr:rowOff>
    </xdr:from>
    <xdr:to>
      <xdr:col>69</xdr:col>
      <xdr:colOff>92075</xdr:colOff>
      <xdr:row>39</xdr:row>
      <xdr:rowOff>1270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5582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8907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167640</xdr:rowOff>
    </xdr:from>
    <xdr:to>
      <xdr:col>82</xdr:col>
      <xdr:colOff>158750</xdr:colOff>
      <xdr:row>39</xdr:row>
      <xdr:rowOff>97790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139717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152400</xdr:rowOff>
    </xdr:from>
    <xdr:to>
      <xdr:col>78</xdr:col>
      <xdr:colOff>120650</xdr:colOff>
      <xdr:row>39</xdr:row>
      <xdr:rowOff>82550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67327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75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45720</xdr:rowOff>
    </xdr:from>
    <xdr:to>
      <xdr:col>74</xdr:col>
      <xdr:colOff>31750</xdr:colOff>
      <xdr:row>38</xdr:row>
      <xdr:rowOff>147320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132097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163830</xdr:rowOff>
    </xdr:from>
    <xdr:to>
      <xdr:col>69</xdr:col>
      <xdr:colOff>142875</xdr:colOff>
      <xdr:row>38</xdr:row>
      <xdr:rowOff>93980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78757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121920</xdr:rowOff>
    </xdr:from>
    <xdr:to>
      <xdr:col>65</xdr:col>
      <xdr:colOff>53975</xdr:colOff>
      <xdr:row>39</xdr:row>
      <xdr:rowOff>52070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36847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公債費については、臨時財政対策債や一般単独事業債の償還金で合わせて</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百万円減少したこと等から、経常収支比率は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ポイント減少しており、類似団体内平均値との比較で</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ポイント低い状況である。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今後は過疎対策事業債等の償還金が増加し、公債費の増加が予想されることから、地方債の償還期間を長期間にするなど借入を計画的に行い急激な増加を抑えていく。　</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159004</xdr:rowOff>
    </xdr:from>
    <xdr:to>
      <xdr:col>24</xdr:col>
      <xdr:colOff>25400</xdr:colOff>
      <xdr:row>77</xdr:row>
      <xdr:rowOff>33274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1892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91712</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93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33274</xdr:rowOff>
    </xdr:from>
    <xdr:to>
      <xdr:col>19</xdr:col>
      <xdr:colOff>187325</xdr:colOff>
      <xdr:row>78</xdr:row>
      <xdr:rowOff>17272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23492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97282</xdr:rowOff>
    </xdr:from>
    <xdr:to>
      <xdr:col>15</xdr:col>
      <xdr:colOff>98425</xdr:colOff>
      <xdr:row>78</xdr:row>
      <xdr:rowOff>17272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2989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69105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97282</xdr:rowOff>
    </xdr:from>
    <xdr:to>
      <xdr:col>11</xdr:col>
      <xdr:colOff>9525</xdr:colOff>
      <xdr:row>77</xdr:row>
      <xdr:rowOff>124713</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2989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124731</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153924</xdr:rowOff>
    </xdr:from>
    <xdr:to>
      <xdr:col>20</xdr:col>
      <xdr:colOff>38100</xdr:colOff>
      <xdr:row>77</xdr:row>
      <xdr:rowOff>84074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137922</xdr:rowOff>
    </xdr:from>
    <xdr:to>
      <xdr:col>15</xdr:col>
      <xdr:colOff>149225</xdr:colOff>
      <xdr:row>78</xdr:row>
      <xdr:rowOff>68072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52849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46482</xdr:rowOff>
    </xdr:from>
    <xdr:to>
      <xdr:col>11</xdr:col>
      <xdr:colOff>60325</xdr:colOff>
      <xdr:row>77</xdr:row>
      <xdr:rowOff>148082</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158259</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公債費以外では、経常一般財源収入等は</a:t>
          </a:r>
          <a:r>
            <a:rPr kumimoji="1" lang="en-US" altLang="ja-JP" sz="1300">
              <a:latin typeface="ＭＳ Ｐゴシック" panose="020B0600070205080204" pitchFamily="50" charset="-128"/>
              <a:ea typeface="ＭＳ Ｐゴシック" panose="020B0600070205080204" pitchFamily="50" charset="-128"/>
            </a:rPr>
            <a:t>216</a:t>
          </a:r>
          <a:r>
            <a:rPr kumimoji="1" lang="ja-JP" altLang="en-US" sz="1300">
              <a:latin typeface="ＭＳ Ｐゴシック" panose="020B0600070205080204" pitchFamily="50" charset="-128"/>
              <a:ea typeface="ＭＳ Ｐゴシック" panose="020B0600070205080204" pitchFamily="50" charset="-128"/>
            </a:rPr>
            <a:t>百万円増加している一方、経常経費充当一般財源等は</a:t>
          </a:r>
          <a:r>
            <a:rPr kumimoji="1" lang="en-US" altLang="ja-JP" sz="1300">
              <a:latin typeface="ＭＳ Ｐゴシック" panose="020B0600070205080204" pitchFamily="50" charset="-128"/>
              <a:ea typeface="ＭＳ Ｐゴシック" panose="020B0600070205080204" pitchFamily="50" charset="-128"/>
            </a:rPr>
            <a:t>440</a:t>
          </a:r>
          <a:r>
            <a:rPr kumimoji="1" lang="ja-JP" altLang="en-US" sz="1300">
              <a:latin typeface="ＭＳ Ｐゴシック" panose="020B0600070205080204" pitchFamily="50" charset="-128"/>
              <a:ea typeface="ＭＳ Ｐゴシック" panose="020B0600070205080204" pitchFamily="50" charset="-128"/>
            </a:rPr>
            <a:t>百万円増加していることから、経常収支比率としては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74.2</a:t>
          </a:r>
          <a:r>
            <a:rPr kumimoji="1" lang="ja-JP" altLang="en-US" sz="1300">
              <a:latin typeface="ＭＳ Ｐゴシック" panose="020B0600070205080204" pitchFamily="50" charset="-128"/>
              <a:ea typeface="ＭＳ Ｐゴシック" panose="020B0600070205080204" pitchFamily="50" charset="-128"/>
            </a:rPr>
            <a:t>％となった。類似団体内平均値より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引き続き、経常収支比率に占める割合が高い人件費や操出金等の増加を抑制し、経常経費の抑制に努めていく。</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120142</xdr:rowOff>
    </xdr:from>
    <xdr:to>
      <xdr:col>82</xdr:col>
      <xdr:colOff>107950</xdr:colOff>
      <xdr:row>81</xdr:row>
      <xdr:rowOff>5842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9788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35069</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72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120142</xdr:rowOff>
    </xdr:from>
    <xdr:to>
      <xdr:col>82</xdr:col>
      <xdr:colOff>196850</xdr:colOff>
      <xdr:row>75</xdr:row>
      <xdr:rowOff>120142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97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99568</xdr:rowOff>
    </xdr:from>
    <xdr:to>
      <xdr:col>82</xdr:col>
      <xdr:colOff>107950</xdr:colOff>
      <xdr:row>77</xdr:row>
      <xdr:rowOff>33274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12976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99568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429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76</xdr:row>
      <xdr:rowOff>12700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8600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76</xdr:row>
      <xdr:rowOff>72137</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860020"/>
          <a:ext cx="889000" cy="24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126001</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48768</xdr:rowOff>
    </xdr:from>
    <xdr:to>
      <xdr:col>78</xdr:col>
      <xdr:colOff>120650</xdr:colOff>
      <xdr:row>76</xdr:row>
      <xdr:rowOff>150368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121920</xdr:rowOff>
    </xdr:from>
    <xdr:to>
      <xdr:col>69</xdr:col>
      <xdr:colOff>142875</xdr:colOff>
      <xdr:row>75</xdr:row>
      <xdr:rowOff>52070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62247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21337</xdr:rowOff>
    </xdr:from>
    <xdr:to>
      <xdr:col>65</xdr:col>
      <xdr:colOff>53975</xdr:colOff>
      <xdr:row>76</xdr:row>
      <xdr:rowOff>122937</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133113</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茨城県稲敷市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70253</xdr:rowOff>
    </xdr:from>
    <xdr:to>
      <xdr:col>29</xdr:col>
      <xdr:colOff>127000</xdr:colOff>
      <xdr:row>20</xdr:row>
      <xdr:rowOff>128497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3828"/>
          <a:ext cx="0" cy="1601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100574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7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128497</xdr:rowOff>
    </xdr:from>
    <xdr:to>
      <xdr:col>30</xdr:col>
      <xdr:colOff>25400</xdr:colOff>
      <xdr:row>20</xdr:row>
      <xdr:rowOff>128497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05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156630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70253</xdr:rowOff>
    </xdr:from>
    <xdr:to>
      <xdr:col>30</xdr:col>
      <xdr:colOff>25400</xdr:colOff>
      <xdr:row>11</xdr:row>
      <xdr:rowOff>70253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3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76376</xdr:rowOff>
    </xdr:from>
    <xdr:to>
      <xdr:col>29</xdr:col>
      <xdr:colOff>127000</xdr:colOff>
      <xdr:row>18</xdr:row>
      <xdr:rowOff>5706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38651"/>
          <a:ext cx="647700" cy="100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6213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161136</xdr:rowOff>
    </xdr:from>
    <xdr:to>
      <xdr:col>29</xdr:col>
      <xdr:colOff>177800</xdr:colOff>
      <xdr:row>17</xdr:row>
      <xdr:rowOff>91286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5706</xdr:rowOff>
    </xdr:from>
    <xdr:to>
      <xdr:col>26</xdr:col>
      <xdr:colOff>50800</xdr:colOff>
      <xdr:row>18</xdr:row>
      <xdr:rowOff>70187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39431"/>
          <a:ext cx="698500" cy="64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116151</xdr:rowOff>
    </xdr:from>
    <xdr:to>
      <xdr:col>26</xdr:col>
      <xdr:colOff>101600</xdr:colOff>
      <xdr:row>18</xdr:row>
      <xdr:rowOff>46301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78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56478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7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70187</xdr:rowOff>
    </xdr:from>
    <xdr:to>
      <xdr:col>22</xdr:col>
      <xdr:colOff>114300</xdr:colOff>
      <xdr:row>18</xdr:row>
      <xdr:rowOff>87414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03912"/>
          <a:ext cx="698500" cy="17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161936</xdr:rowOff>
    </xdr:from>
    <xdr:to>
      <xdr:col>22</xdr:col>
      <xdr:colOff>165100</xdr:colOff>
      <xdr:row>18</xdr:row>
      <xdr:rowOff>92086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2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9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87414</xdr:rowOff>
    </xdr:from>
    <xdr:to>
      <xdr:col>18</xdr:col>
      <xdr:colOff>177800</xdr:colOff>
      <xdr:row>18</xdr:row>
      <xdr:rowOff>92231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21139"/>
          <a:ext cx="698500" cy="4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14750</xdr:rowOff>
    </xdr:from>
    <xdr:to>
      <xdr:col>19</xdr:col>
      <xdr:colOff>38100</xdr:colOff>
      <xdr:row>18</xdr:row>
      <xdr:rowOff>116350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126527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7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50167</xdr:rowOff>
    </xdr:from>
    <xdr:to>
      <xdr:col>15</xdr:col>
      <xdr:colOff>101600</xdr:colOff>
      <xdr:row>18</xdr:row>
      <xdr:rowOff>151767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38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136544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25576</xdr:rowOff>
    </xdr:from>
    <xdr:to>
      <xdr:col>29</xdr:col>
      <xdr:colOff>177800</xdr:colOff>
      <xdr:row>17</xdr:row>
      <xdr:rowOff>127176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87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169103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59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126356</xdr:rowOff>
    </xdr:from>
    <xdr:to>
      <xdr:col>26</xdr:col>
      <xdr:colOff>101600</xdr:colOff>
      <xdr:row>18</xdr:row>
      <xdr:rowOff>56506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88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41283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75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19387</xdr:rowOff>
    </xdr:from>
    <xdr:to>
      <xdr:col>22</xdr:col>
      <xdr:colOff>165100</xdr:colOff>
      <xdr:row>18</xdr:row>
      <xdr:rowOff>120987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53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105765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3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36614</xdr:rowOff>
    </xdr:from>
    <xdr:to>
      <xdr:col>19</xdr:col>
      <xdr:colOff>38100</xdr:colOff>
      <xdr:row>18</xdr:row>
      <xdr:rowOff>138214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70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122991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5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41431</xdr:rowOff>
    </xdr:from>
    <xdr:to>
      <xdr:col>15</xdr:col>
      <xdr:colOff>101600</xdr:colOff>
      <xdr:row>18</xdr:row>
      <xdr:rowOff>143031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75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153208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44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217069</xdr:rowOff>
    </xdr:from>
    <xdr:to>
      <xdr:col>29</xdr:col>
      <xdr:colOff>127000</xdr:colOff>
      <xdr:row>38</xdr:row>
      <xdr:rowOff>146203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141619"/>
          <a:ext cx="0" cy="14721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118280</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58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146203</xdr:rowOff>
    </xdr:from>
    <xdr:to>
      <xdr:col>30</xdr:col>
      <xdr:colOff>25400</xdr:colOff>
      <xdr:row>38</xdr:row>
      <xdr:rowOff>146203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613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131996</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88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217069</xdr:rowOff>
    </xdr:from>
    <xdr:to>
      <xdr:col>30</xdr:col>
      <xdr:colOff>25400</xdr:colOff>
      <xdr:row>33</xdr:row>
      <xdr:rowOff>217069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141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138103</xdr:rowOff>
    </xdr:from>
    <xdr:to>
      <xdr:col>29</xdr:col>
      <xdr:colOff>127000</xdr:colOff>
      <xdr:row>37</xdr:row>
      <xdr:rowOff>66715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003800" y="7091353"/>
          <a:ext cx="647700" cy="100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257743</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868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69766</xdr:rowOff>
    </xdr:from>
    <xdr:to>
      <xdr:col>29</xdr:col>
      <xdr:colOff>177800</xdr:colOff>
      <xdr:row>36</xdr:row>
      <xdr:rowOff>171366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7023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97086</xdr:rowOff>
    </xdr:from>
    <xdr:to>
      <xdr:col>26</xdr:col>
      <xdr:colOff>50800</xdr:colOff>
      <xdr:row>36</xdr:row>
      <xdr:rowOff>138103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4305300" y="7050336"/>
          <a:ext cx="698500" cy="41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86128</xdr:rowOff>
    </xdr:from>
    <xdr:to>
      <xdr:col>26</xdr:col>
      <xdr:colOff>101600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197905</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8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97086</xdr:rowOff>
    </xdr:from>
    <xdr:to>
      <xdr:col>22</xdr:col>
      <xdr:colOff>114300</xdr:colOff>
      <xdr:row>36</xdr:row>
      <xdr:rowOff>170466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7050336"/>
          <a:ext cx="698500" cy="73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108334</xdr:rowOff>
    </xdr:from>
    <xdr:to>
      <xdr:col>22</xdr:col>
      <xdr:colOff>165100</xdr:colOff>
      <xdr:row>37</xdr:row>
      <xdr:rowOff>38484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706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23261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714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170466</xdr:rowOff>
    </xdr:from>
    <xdr:to>
      <xdr:col>18</xdr:col>
      <xdr:colOff>177800</xdr:colOff>
      <xdr:row>37</xdr:row>
      <xdr:rowOff>4340</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7123716"/>
          <a:ext cx="698500" cy="5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130182</xdr:rowOff>
    </xdr:from>
    <xdr:to>
      <xdr:col>19</xdr:col>
      <xdr:colOff>38100</xdr:colOff>
      <xdr:row>37</xdr:row>
      <xdr:rowOff>60332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45109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71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9644</xdr:rowOff>
    </xdr:from>
    <xdr:to>
      <xdr:col>15</xdr:col>
      <xdr:colOff>101600</xdr:colOff>
      <xdr:row>37</xdr:row>
      <xdr:rowOff>111244</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96021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72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15915</xdr:rowOff>
    </xdr:from>
    <xdr:to>
      <xdr:col>29</xdr:col>
      <xdr:colOff>177800</xdr:colOff>
      <xdr:row>37</xdr:row>
      <xdr:rowOff>117515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7140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159442</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711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87303</xdr:rowOff>
    </xdr:from>
    <xdr:to>
      <xdr:col>26</xdr:col>
      <xdr:colOff>101600</xdr:colOff>
      <xdr:row>37</xdr:row>
      <xdr:rowOff>17453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7040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2230</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7126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46286</xdr:rowOff>
    </xdr:from>
    <xdr:to>
      <xdr:col>22</xdr:col>
      <xdr:colOff>165100</xdr:colOff>
      <xdr:row>36</xdr:row>
      <xdr:rowOff>147886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999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158063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76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119666</xdr:rowOff>
    </xdr:from>
    <xdr:to>
      <xdr:col>19</xdr:col>
      <xdr:colOff>38100</xdr:colOff>
      <xdr:row>37</xdr:row>
      <xdr:rowOff>49816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7072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231443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68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124990</xdr:rowOff>
    </xdr:from>
    <xdr:to>
      <xdr:col>15</xdr:col>
      <xdr:colOff>101600</xdr:colOff>
      <xdr:row>37</xdr:row>
      <xdr:rowOff>55140</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078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236767</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684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茨城県稲敷市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37,012
35,232
205.81
24,602,224
23,701,345
762,628
13,649,453
22,954,528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150469</xdr:rowOff>
    </xdr:from>
    <xdr:to>
      <xdr:col>24</xdr:col>
      <xdr:colOff>63500</xdr:colOff>
      <xdr:row>37</xdr:row>
      <xdr:rowOff>58687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22669"/>
          <a:ext cx="838200" cy="7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121188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0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58687</xdr:rowOff>
    </xdr:from>
    <xdr:to>
      <xdr:col>19</xdr:col>
      <xdr:colOff>177800</xdr:colOff>
      <xdr:row>37</xdr:row>
      <xdr:rowOff>87427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02337"/>
          <a:ext cx="889000" cy="2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145521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87427</xdr:rowOff>
    </xdr:from>
    <xdr:to>
      <xdr:col>15</xdr:col>
      <xdr:colOff>50800</xdr:colOff>
      <xdr:row>37</xdr:row>
      <xdr:rowOff>92011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31077"/>
          <a:ext cx="889000" cy="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165193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92011</xdr:rowOff>
    </xdr:from>
    <xdr:to>
      <xdr:col>10</xdr:col>
      <xdr:colOff>114300</xdr:colOff>
      <xdr:row>37</xdr:row>
      <xdr:rowOff>115621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35661"/>
          <a:ext cx="889000" cy="2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7726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0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71501</xdr:rowOff>
    </xdr:from>
    <xdr:to>
      <xdr:col>6</xdr:col>
      <xdr:colOff>38100</xdr:colOff>
      <xdr:row>37</xdr:row>
      <xdr:rowOff>1651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18178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99669</xdr:rowOff>
    </xdr:from>
    <xdr:to>
      <xdr:col>24</xdr:col>
      <xdr:colOff>114300</xdr:colOff>
      <xdr:row>37</xdr:row>
      <xdr:rowOff>29819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78096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5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7887</xdr:rowOff>
    </xdr:from>
    <xdr:to>
      <xdr:col>20</xdr:col>
      <xdr:colOff>38100</xdr:colOff>
      <xdr:row>37</xdr:row>
      <xdr:rowOff>109487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100614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4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36627</xdr:rowOff>
    </xdr:from>
    <xdr:to>
      <xdr:col>15</xdr:col>
      <xdr:colOff>101600</xdr:colOff>
      <xdr:row>37</xdr:row>
      <xdr:rowOff>138227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129353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7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41211</xdr:rowOff>
    </xdr:from>
    <xdr:to>
      <xdr:col>10</xdr:col>
      <xdr:colOff>165100</xdr:colOff>
      <xdr:row>37</xdr:row>
      <xdr:rowOff>142811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8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133938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7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64821</xdr:rowOff>
    </xdr:from>
    <xdr:to>
      <xdr:col>6</xdr:col>
      <xdr:colOff>38100</xdr:colOff>
      <xdr:row>37</xdr:row>
      <xdr:rowOff>166421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157548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115392</xdr:rowOff>
    </xdr:from>
    <xdr:to>
      <xdr:col>24</xdr:col>
      <xdr:colOff>63500</xdr:colOff>
      <xdr:row>56</xdr:row>
      <xdr:rowOff>169634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16592"/>
          <a:ext cx="838200" cy="5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122166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80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166180</xdr:rowOff>
    </xdr:from>
    <xdr:to>
      <xdr:col>19</xdr:col>
      <xdr:colOff>177800</xdr:colOff>
      <xdr:row>56</xdr:row>
      <xdr:rowOff>169634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67380"/>
          <a:ext cx="889000" cy="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130980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166180</xdr:rowOff>
    </xdr:from>
    <xdr:to>
      <xdr:col>15</xdr:col>
      <xdr:colOff>50800</xdr:colOff>
      <xdr:row>57</xdr:row>
      <xdr:rowOff>46736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67380"/>
          <a:ext cx="8890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126826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8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46736</xdr:rowOff>
    </xdr:from>
    <xdr:to>
      <xdr:col>10</xdr:col>
      <xdr:colOff>114300</xdr:colOff>
      <xdr:row>57</xdr:row>
      <xdr:rowOff>87999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19386"/>
          <a:ext cx="889000" cy="4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39158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142469</xdr:rowOff>
    </xdr:from>
    <xdr:to>
      <xdr:col>6</xdr:col>
      <xdr:colOff>38100</xdr:colOff>
      <xdr:row>57</xdr:row>
      <xdr:rowOff>72619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89146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64592</xdr:rowOff>
    </xdr:from>
    <xdr:to>
      <xdr:col>24</xdr:col>
      <xdr:colOff>114300</xdr:colOff>
      <xdr:row>56</xdr:row>
      <xdr:rowOff>166192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6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43019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4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118834</xdr:rowOff>
    </xdr:from>
    <xdr:to>
      <xdr:col>20</xdr:col>
      <xdr:colOff>38100</xdr:colOff>
      <xdr:row>57</xdr:row>
      <xdr:rowOff>48984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40111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1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115380</xdr:rowOff>
    </xdr:from>
    <xdr:to>
      <xdr:col>15</xdr:col>
      <xdr:colOff>101600</xdr:colOff>
      <xdr:row>57</xdr:row>
      <xdr:rowOff>45530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36657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0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167386</xdr:rowOff>
    </xdr:from>
    <xdr:to>
      <xdr:col>10</xdr:col>
      <xdr:colOff>165100</xdr:colOff>
      <xdr:row>57</xdr:row>
      <xdr:rowOff>97536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6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88663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6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37199</xdr:rowOff>
    </xdr:from>
    <xdr:to>
      <xdr:col>6</xdr:col>
      <xdr:colOff>38100</xdr:colOff>
      <xdr:row>57</xdr:row>
      <xdr:rowOff>138799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0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129926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0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9816</xdr:rowOff>
    </xdr:from>
    <xdr:to>
      <xdr:col>24</xdr:col>
      <xdr:colOff>63500</xdr:colOff>
      <xdr:row>79</xdr:row>
      <xdr:rowOff>11875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54366"/>
          <a:ext cx="838200" cy="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137780</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11875</xdr:rowOff>
    </xdr:from>
    <xdr:to>
      <xdr:col>19</xdr:col>
      <xdr:colOff>177800</xdr:colOff>
      <xdr:row>79</xdr:row>
      <xdr:rowOff>19323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56425"/>
          <a:ext cx="889000" cy="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127437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18084</xdr:rowOff>
    </xdr:from>
    <xdr:to>
      <xdr:col>15</xdr:col>
      <xdr:colOff>50800</xdr:colOff>
      <xdr:row>79</xdr:row>
      <xdr:rowOff>19323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62634"/>
          <a:ext cx="8890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99528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2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16103</xdr:rowOff>
    </xdr:from>
    <xdr:to>
      <xdr:col>10</xdr:col>
      <xdr:colOff>114300</xdr:colOff>
      <xdr:row>79</xdr:row>
      <xdr:rowOff>18084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60653"/>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86898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1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149631</xdr:rowOff>
    </xdr:from>
    <xdr:to>
      <xdr:col>6</xdr:col>
      <xdr:colOff>38100</xdr:colOff>
      <xdr:row>78</xdr:row>
      <xdr:rowOff>79781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96308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130466</xdr:rowOff>
    </xdr:from>
    <xdr:to>
      <xdr:col>24</xdr:col>
      <xdr:colOff>114300</xdr:colOff>
      <xdr:row>79</xdr:row>
      <xdr:rowOff>60616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0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45393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1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132525</xdr:rowOff>
    </xdr:from>
    <xdr:to>
      <xdr:col>20</xdr:col>
      <xdr:colOff>38100</xdr:colOff>
      <xdr:row>79</xdr:row>
      <xdr:rowOff>62675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0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53802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139973</xdr:rowOff>
    </xdr:from>
    <xdr:to>
      <xdr:col>15</xdr:col>
      <xdr:colOff>101600</xdr:colOff>
      <xdr:row>79</xdr:row>
      <xdr:rowOff>70123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1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61250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60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138734</xdr:rowOff>
    </xdr:from>
    <xdr:to>
      <xdr:col>10</xdr:col>
      <xdr:colOff>165100</xdr:colOff>
      <xdr:row>79</xdr:row>
      <xdr:rowOff>68884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1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60011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60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136753</xdr:rowOff>
    </xdr:from>
    <xdr:to>
      <xdr:col>6</xdr:col>
      <xdr:colOff>38100</xdr:colOff>
      <xdr:row>79</xdr:row>
      <xdr:rowOff>66903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0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58030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60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158662</xdr:rowOff>
    </xdr:from>
    <xdr:to>
      <xdr:col>24</xdr:col>
      <xdr:colOff>63500</xdr:colOff>
      <xdr:row>97</xdr:row>
      <xdr:rowOff>13970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617862"/>
          <a:ext cx="838200" cy="2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124096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68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158662</xdr:rowOff>
    </xdr:from>
    <xdr:to>
      <xdr:col>19</xdr:col>
      <xdr:colOff>177800</xdr:colOff>
      <xdr:row>97</xdr:row>
      <xdr:rowOff>30607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17862"/>
          <a:ext cx="889000" cy="4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128464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7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90196</xdr:rowOff>
    </xdr:from>
    <xdr:to>
      <xdr:col>15</xdr:col>
      <xdr:colOff>50800</xdr:colOff>
      <xdr:row>97</xdr:row>
      <xdr:rowOff>30607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49396"/>
          <a:ext cx="889000" cy="11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67073</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90196</xdr:rowOff>
    </xdr:from>
    <xdr:to>
      <xdr:col>10</xdr:col>
      <xdr:colOff>114300</xdr:colOff>
      <xdr:row>97</xdr:row>
      <xdr:rowOff>153912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49396"/>
          <a:ext cx="889000" cy="2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86720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48349</xdr:rowOff>
    </xdr:from>
    <xdr:to>
      <xdr:col>6</xdr:col>
      <xdr:colOff>38100</xdr:colOff>
      <xdr:row>96</xdr:row>
      <xdr:rowOff>149949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166476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134620</xdr:rowOff>
    </xdr:from>
    <xdr:to>
      <xdr:col>24</xdr:col>
      <xdr:colOff>114300</xdr:colOff>
      <xdr:row>97</xdr:row>
      <xdr:rowOff>64770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113047</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107862</xdr:rowOff>
    </xdr:from>
    <xdr:to>
      <xdr:col>20</xdr:col>
      <xdr:colOff>38100</xdr:colOff>
      <xdr:row>97</xdr:row>
      <xdr:rowOff>38012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6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29139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5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151257</xdr:rowOff>
    </xdr:from>
    <xdr:to>
      <xdr:col>15</xdr:col>
      <xdr:colOff>101600</xdr:colOff>
      <xdr:row>97</xdr:row>
      <xdr:rowOff>81407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72534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0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39396</xdr:rowOff>
    </xdr:from>
    <xdr:to>
      <xdr:col>10</xdr:col>
      <xdr:colOff>165100</xdr:colOff>
      <xdr:row>96</xdr:row>
      <xdr:rowOff>140996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9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132123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5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103112</xdr:rowOff>
    </xdr:from>
    <xdr:to>
      <xdr:col>6</xdr:col>
      <xdr:colOff>38100</xdr:colOff>
      <xdr:row>98</xdr:row>
      <xdr:rowOff>33262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3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24389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2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70718</xdr:rowOff>
    </xdr:from>
    <xdr:to>
      <xdr:col>54</xdr:col>
      <xdr:colOff>189865</xdr:colOff>
      <xdr:row>37</xdr:row>
      <xdr:rowOff>52462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57118"/>
          <a:ext cx="1270" cy="838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56289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39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52462</xdr:rowOff>
    </xdr:from>
    <xdr:to>
      <xdr:col>55</xdr:col>
      <xdr:colOff>88900</xdr:colOff>
      <xdr:row>37</xdr:row>
      <xdr:rowOff>52462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396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17395</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3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70718</xdr:rowOff>
    </xdr:from>
    <xdr:to>
      <xdr:col>55</xdr:col>
      <xdr:colOff>88900</xdr:colOff>
      <xdr:row>32</xdr:row>
      <xdr:rowOff>70718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5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105447</xdr:rowOff>
    </xdr:from>
    <xdr:to>
      <xdr:col>55</xdr:col>
      <xdr:colOff>0</xdr:colOff>
      <xdr:row>35</xdr:row>
      <xdr:rowOff>52169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34747"/>
          <a:ext cx="838200" cy="11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83964</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847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105537</xdr:rowOff>
    </xdr:from>
    <xdr:to>
      <xdr:col>55</xdr:col>
      <xdr:colOff>50800</xdr:colOff>
      <xdr:row>36</xdr:row>
      <xdr:rowOff>35687</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72249</xdr:rowOff>
    </xdr:from>
    <xdr:to>
      <xdr:col>50</xdr:col>
      <xdr:colOff>114300</xdr:colOff>
      <xdr:row>35</xdr:row>
      <xdr:rowOff>52169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901549"/>
          <a:ext cx="889000" cy="15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143298</xdr:rowOff>
    </xdr:from>
    <xdr:to>
      <xdr:col>50</xdr:col>
      <xdr:colOff>165100</xdr:colOff>
      <xdr:row>36</xdr:row>
      <xdr:rowOff>73448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4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64575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52293</xdr:rowOff>
    </xdr:from>
    <xdr:to>
      <xdr:col>45</xdr:col>
      <xdr:colOff>177800</xdr:colOff>
      <xdr:row>34</xdr:row>
      <xdr:rowOff>72249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881593"/>
          <a:ext cx="889000" cy="1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128603</xdr:rowOff>
    </xdr:from>
    <xdr:to>
      <xdr:col>46</xdr:col>
      <xdr:colOff>38100</xdr:colOff>
      <xdr:row>36</xdr:row>
      <xdr:rowOff>58753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2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49880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156493</xdr:rowOff>
    </xdr:from>
    <xdr:to>
      <xdr:col>41</xdr:col>
      <xdr:colOff>50800</xdr:colOff>
      <xdr:row>34</xdr:row>
      <xdr:rowOff>52293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471443"/>
          <a:ext cx="889000" cy="4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159309</xdr:rowOff>
    </xdr:from>
    <xdr:to>
      <xdr:col>41</xdr:col>
      <xdr:colOff>101600</xdr:colOff>
      <xdr:row>36</xdr:row>
      <xdr:rowOff>89459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16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80586</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25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37319</xdr:rowOff>
    </xdr:from>
    <xdr:to>
      <xdr:col>36</xdr:col>
      <xdr:colOff>165100</xdr:colOff>
      <xdr:row>33</xdr:row>
      <xdr:rowOff>138919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69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130046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87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54647</xdr:rowOff>
    </xdr:from>
    <xdr:to>
      <xdr:col>55</xdr:col>
      <xdr:colOff>50800</xdr:colOff>
      <xdr:row>34</xdr:row>
      <xdr:rowOff>156247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88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77524</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73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1369</xdr:rowOff>
    </xdr:from>
    <xdr:to>
      <xdr:col>50</xdr:col>
      <xdr:colOff>165100</xdr:colOff>
      <xdr:row>35</xdr:row>
      <xdr:rowOff>102969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0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119496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77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21449</xdr:rowOff>
    </xdr:from>
    <xdr:to>
      <xdr:col>46</xdr:col>
      <xdr:colOff>38100</xdr:colOff>
      <xdr:row>34</xdr:row>
      <xdr:rowOff>123049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85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139576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62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1493</xdr:rowOff>
    </xdr:from>
    <xdr:to>
      <xdr:col>41</xdr:col>
      <xdr:colOff>101600</xdr:colOff>
      <xdr:row>34</xdr:row>
      <xdr:rowOff>103093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83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119620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60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105693</xdr:rowOff>
    </xdr:from>
    <xdr:to>
      <xdr:col>36</xdr:col>
      <xdr:colOff>165100</xdr:colOff>
      <xdr:row>32</xdr:row>
      <xdr:rowOff>35843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42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52370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1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47781</xdr:rowOff>
    </xdr:from>
    <xdr:to>
      <xdr:col>54</xdr:col>
      <xdr:colOff>189865</xdr:colOff>
      <xdr:row>58</xdr:row>
      <xdr:rowOff>98226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1731"/>
          <a:ext cx="1270" cy="125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102053</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98226</xdr:rowOff>
    </xdr:from>
    <xdr:to>
      <xdr:col>55</xdr:col>
      <xdr:colOff>88900</xdr:colOff>
      <xdr:row>58</xdr:row>
      <xdr:rowOff>98226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4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165908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6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47781</xdr:rowOff>
    </xdr:from>
    <xdr:to>
      <xdr:col>55</xdr:col>
      <xdr:colOff>88900</xdr:colOff>
      <xdr:row>51</xdr:row>
      <xdr:rowOff>47781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69759</xdr:rowOff>
    </xdr:from>
    <xdr:to>
      <xdr:col>55</xdr:col>
      <xdr:colOff>0</xdr:colOff>
      <xdr:row>57</xdr:row>
      <xdr:rowOff>159632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842409"/>
          <a:ext cx="838200" cy="8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89276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347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66399</xdr:rowOff>
    </xdr:from>
    <xdr:to>
      <xdr:col>55</xdr:col>
      <xdr:colOff>50800</xdr:colOff>
      <xdr:row>55</xdr:row>
      <xdr:rowOff>167999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49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147995</xdr:rowOff>
    </xdr:from>
    <xdr:to>
      <xdr:col>50</xdr:col>
      <xdr:colOff>114300</xdr:colOff>
      <xdr:row>57</xdr:row>
      <xdr:rowOff>159632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749195"/>
          <a:ext cx="889000" cy="18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58834</xdr:rowOff>
    </xdr:from>
    <xdr:to>
      <xdr:col>50</xdr:col>
      <xdr:colOff>165100</xdr:colOff>
      <xdr:row>55</xdr:row>
      <xdr:rowOff>160434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48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5511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26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147995</xdr:rowOff>
    </xdr:from>
    <xdr:to>
      <xdr:col>45</xdr:col>
      <xdr:colOff>177800</xdr:colOff>
      <xdr:row>59</xdr:row>
      <xdr:rowOff>36841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749195"/>
          <a:ext cx="889000" cy="40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103454</xdr:rowOff>
    </xdr:from>
    <xdr:to>
      <xdr:col>46</xdr:col>
      <xdr:colOff>38100</xdr:colOff>
      <xdr:row>55</xdr:row>
      <xdr:rowOff>33604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3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50131</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13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125766</xdr:rowOff>
    </xdr:from>
    <xdr:to>
      <xdr:col>41</xdr:col>
      <xdr:colOff>50800</xdr:colOff>
      <xdr:row>59</xdr:row>
      <xdr:rowOff>36841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726966"/>
          <a:ext cx="889000" cy="4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48961</xdr:rowOff>
    </xdr:from>
    <xdr:to>
      <xdr:col>41</xdr:col>
      <xdr:colOff>101600</xdr:colOff>
      <xdr:row>55</xdr:row>
      <xdr:rowOff>150561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47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167088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25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4285</xdr:rowOff>
    </xdr:from>
    <xdr:to>
      <xdr:col>36</xdr:col>
      <xdr:colOff>165100</xdr:colOff>
      <xdr:row>53</xdr:row>
      <xdr:rowOff>105885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0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122412</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886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18959</xdr:rowOff>
    </xdr:from>
    <xdr:to>
      <xdr:col>55</xdr:col>
      <xdr:colOff>50800</xdr:colOff>
      <xdr:row>57</xdr:row>
      <xdr:rowOff>120559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9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168836</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7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108832</xdr:rowOff>
    </xdr:from>
    <xdr:to>
      <xdr:col>50</xdr:col>
      <xdr:colOff>165100</xdr:colOff>
      <xdr:row>58</xdr:row>
      <xdr:rowOff>38982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8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30109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7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97195</xdr:rowOff>
    </xdr:from>
    <xdr:to>
      <xdr:col>46</xdr:col>
      <xdr:colOff>38100</xdr:colOff>
      <xdr:row>57</xdr:row>
      <xdr:rowOff>27345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69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18472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79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157491</xdr:rowOff>
    </xdr:from>
    <xdr:to>
      <xdr:col>41</xdr:col>
      <xdr:colOff>101600</xdr:colOff>
      <xdr:row>59</xdr:row>
      <xdr:rowOff>87641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10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78768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9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74966</xdr:rowOff>
    </xdr:from>
    <xdr:to>
      <xdr:col>36</xdr:col>
      <xdr:colOff>165100</xdr:colOff>
      <xdr:row>57</xdr:row>
      <xdr:rowOff>5116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7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167693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76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78458</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51408"/>
          <a:ext cx="1270" cy="126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25135</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2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78458</xdr:rowOff>
    </xdr:from>
    <xdr:to>
      <xdr:col>55</xdr:col>
      <xdr:colOff>88900</xdr:colOff>
      <xdr:row>71</xdr:row>
      <xdr:rowOff>78458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51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74366</xdr:rowOff>
    </xdr:from>
    <xdr:to>
      <xdr:col>55</xdr:col>
      <xdr:colOff>0</xdr:colOff>
      <xdr:row>77</xdr:row>
      <xdr:rowOff>17627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933116"/>
          <a:ext cx="838200" cy="28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50192</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2908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27315</xdr:rowOff>
    </xdr:from>
    <xdr:to>
      <xdr:col>55</xdr:col>
      <xdr:colOff>50800</xdr:colOff>
      <xdr:row>76</xdr:row>
      <xdr:rowOff>128915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05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7707</xdr:rowOff>
    </xdr:from>
    <xdr:to>
      <xdr:col>50</xdr:col>
      <xdr:colOff>114300</xdr:colOff>
      <xdr:row>75</xdr:row>
      <xdr:rowOff>74366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695007"/>
          <a:ext cx="889000" cy="23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80465</xdr:rowOff>
    </xdr:from>
    <xdr:to>
      <xdr:col>50</xdr:col>
      <xdr:colOff>165100</xdr:colOff>
      <xdr:row>76</xdr:row>
      <xdr:rowOff>10615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293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1742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7707</xdr:rowOff>
    </xdr:from>
    <xdr:to>
      <xdr:col>45</xdr:col>
      <xdr:colOff>177800</xdr:colOff>
      <xdr:row>76</xdr:row>
      <xdr:rowOff>103992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695007"/>
          <a:ext cx="889000" cy="43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41534</xdr:rowOff>
    </xdr:from>
    <xdr:to>
      <xdr:col>46</xdr:col>
      <xdr:colOff>38100</xdr:colOff>
      <xdr:row>74</xdr:row>
      <xdr:rowOff>143134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272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134261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82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11912</xdr:rowOff>
    </xdr:from>
    <xdr:to>
      <xdr:col>41</xdr:col>
      <xdr:colOff>50800</xdr:colOff>
      <xdr:row>76</xdr:row>
      <xdr:rowOff>103992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356312"/>
          <a:ext cx="889000" cy="77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149296</xdr:rowOff>
    </xdr:from>
    <xdr:to>
      <xdr:col>41</xdr:col>
      <xdr:colOff>101600</xdr:colOff>
      <xdr:row>75</xdr:row>
      <xdr:rowOff>79446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8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95973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61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26126</xdr:rowOff>
    </xdr:from>
    <xdr:to>
      <xdr:col>36</xdr:col>
      <xdr:colOff>165100</xdr:colOff>
      <xdr:row>70</xdr:row>
      <xdr:rowOff>127726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20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144253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180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138277</xdr:rowOff>
    </xdr:from>
    <xdr:to>
      <xdr:col>55</xdr:col>
      <xdr:colOff>50800</xdr:colOff>
      <xdr:row>77</xdr:row>
      <xdr:rowOff>68427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6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116704</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4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23566</xdr:rowOff>
    </xdr:from>
    <xdr:to>
      <xdr:col>50</xdr:col>
      <xdr:colOff>165100</xdr:colOff>
      <xdr:row>75</xdr:row>
      <xdr:rowOff>125166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8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141693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65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128357</xdr:rowOff>
    </xdr:from>
    <xdr:to>
      <xdr:col>46</xdr:col>
      <xdr:colOff>38100</xdr:colOff>
      <xdr:row>74</xdr:row>
      <xdr:rowOff>58507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64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75034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41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53192</xdr:rowOff>
    </xdr:from>
    <xdr:to>
      <xdr:col>41</xdr:col>
      <xdr:colOff>101600</xdr:colOff>
      <xdr:row>76</xdr:row>
      <xdr:rowOff>154792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08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145919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17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132562</xdr:rowOff>
    </xdr:from>
    <xdr:to>
      <xdr:col>36</xdr:col>
      <xdr:colOff>165100</xdr:colOff>
      <xdr:row>72</xdr:row>
      <xdr:rowOff>62712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30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53839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161189</xdr:rowOff>
    </xdr:from>
    <xdr:to>
      <xdr:col>54</xdr:col>
      <xdr:colOff>189865</xdr:colOff>
      <xdr:row>99</xdr:row>
      <xdr:rowOff>22842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20239"/>
          <a:ext cx="1270" cy="157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26669</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22842</xdr:rowOff>
    </xdr:from>
    <xdr:to>
      <xdr:col>55</xdr:col>
      <xdr:colOff>88900</xdr:colOff>
      <xdr:row>99</xdr:row>
      <xdr:rowOff>22842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9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107866</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1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161189</xdr:rowOff>
    </xdr:from>
    <xdr:to>
      <xdr:col>55</xdr:col>
      <xdr:colOff>88900</xdr:colOff>
      <xdr:row>89</xdr:row>
      <xdr:rowOff>161189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2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60474</xdr:rowOff>
    </xdr:from>
    <xdr:to>
      <xdr:col>55</xdr:col>
      <xdr:colOff>0</xdr:colOff>
      <xdr:row>97</xdr:row>
      <xdr:rowOff>112823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519674"/>
          <a:ext cx="838200" cy="22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95307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1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72430</xdr:rowOff>
    </xdr:from>
    <xdr:to>
      <xdr:col>55</xdr:col>
      <xdr:colOff>50800</xdr:colOff>
      <xdr:row>96</xdr:row>
      <xdr:rowOff>2580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6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47008</xdr:rowOff>
    </xdr:from>
    <xdr:to>
      <xdr:col>50</xdr:col>
      <xdr:colOff>114300</xdr:colOff>
      <xdr:row>97</xdr:row>
      <xdr:rowOff>112823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677658"/>
          <a:ext cx="889000" cy="6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124997</xdr:rowOff>
    </xdr:from>
    <xdr:to>
      <xdr:col>50</xdr:col>
      <xdr:colOff>165100</xdr:colOff>
      <xdr:row>96</xdr:row>
      <xdr:rowOff>55147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71674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18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47008</xdr:rowOff>
    </xdr:from>
    <xdr:to>
      <xdr:col>45</xdr:col>
      <xdr:colOff>177800</xdr:colOff>
      <xdr:row>98</xdr:row>
      <xdr:rowOff>80231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677658"/>
          <a:ext cx="889000" cy="20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92700</xdr:rowOff>
    </xdr:from>
    <xdr:to>
      <xdr:col>46</xdr:col>
      <xdr:colOff>38100</xdr:colOff>
      <xdr:row>96</xdr:row>
      <xdr:rowOff>22850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39377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37832</xdr:rowOff>
    </xdr:from>
    <xdr:to>
      <xdr:col>41</xdr:col>
      <xdr:colOff>50800</xdr:colOff>
      <xdr:row>98</xdr:row>
      <xdr:rowOff>80231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39932"/>
          <a:ext cx="889000" cy="4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163914</xdr:rowOff>
    </xdr:from>
    <xdr:to>
      <xdr:col>41</xdr:col>
      <xdr:colOff>101600</xdr:colOff>
      <xdr:row>96</xdr:row>
      <xdr:rowOff>94064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110591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22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57973</xdr:rowOff>
    </xdr:from>
    <xdr:to>
      <xdr:col>36</xdr:col>
      <xdr:colOff>165100</xdr:colOff>
      <xdr:row>96</xdr:row>
      <xdr:rowOff>159573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4650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29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9674</xdr:rowOff>
    </xdr:from>
    <xdr:to>
      <xdr:col>55</xdr:col>
      <xdr:colOff>50800</xdr:colOff>
      <xdr:row>96</xdr:row>
      <xdr:rowOff>111274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46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159551</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44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62023</xdr:rowOff>
    </xdr:from>
    <xdr:to>
      <xdr:col>50</xdr:col>
      <xdr:colOff>165100</xdr:colOff>
      <xdr:row>97</xdr:row>
      <xdr:rowOff>163623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9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154750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78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167658</xdr:rowOff>
    </xdr:from>
    <xdr:to>
      <xdr:col>46</xdr:col>
      <xdr:colOff>38100</xdr:colOff>
      <xdr:row>97</xdr:row>
      <xdr:rowOff>97808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88935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71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29431</xdr:rowOff>
    </xdr:from>
    <xdr:to>
      <xdr:col>41</xdr:col>
      <xdr:colOff>101600</xdr:colOff>
      <xdr:row>98</xdr:row>
      <xdr:rowOff>131031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3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122158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2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158482</xdr:rowOff>
    </xdr:from>
    <xdr:to>
      <xdr:col>36</xdr:col>
      <xdr:colOff>165100</xdr:colOff>
      <xdr:row>98</xdr:row>
      <xdr:rowOff>88632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8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79759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8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56627</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543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3304</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3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56627</xdr:rowOff>
    </xdr:from>
    <xdr:to>
      <xdr:col>86</xdr:col>
      <xdr:colOff>25400</xdr:colOff>
      <xdr:row>32</xdr:row>
      <xdr:rowOff>56627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54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30441</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202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7564</xdr:rowOff>
    </xdr:from>
    <xdr:to>
      <xdr:col>85</xdr:col>
      <xdr:colOff>177800</xdr:colOff>
      <xdr:row>37</xdr:row>
      <xdr:rowOff>109164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35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167904</xdr:rowOff>
    </xdr:from>
    <xdr:to>
      <xdr:col>81</xdr:col>
      <xdr:colOff>101600</xdr:colOff>
      <xdr:row>37</xdr:row>
      <xdr:rowOff>98054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3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114581</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1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28275</xdr:rowOff>
    </xdr:from>
    <xdr:to>
      <xdr:col>76</xdr:col>
      <xdr:colOff>165100</xdr:colOff>
      <xdr:row>37</xdr:row>
      <xdr:rowOff>129875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146402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2403</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17503"/>
          <a:ext cx="889000" cy="13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22560</xdr:rowOff>
    </xdr:from>
    <xdr:to>
      <xdr:col>72</xdr:col>
      <xdr:colOff>38100</xdr:colOff>
      <xdr:row>37</xdr:row>
      <xdr:rowOff>124160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140687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1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52141</xdr:rowOff>
    </xdr:from>
    <xdr:to>
      <xdr:col>67</xdr:col>
      <xdr:colOff>101600</xdr:colOff>
      <xdr:row>33</xdr:row>
      <xdr:rowOff>153741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170268</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54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123053</xdr:rowOff>
    </xdr:from>
    <xdr:to>
      <xdr:col>67</xdr:col>
      <xdr:colOff>101600</xdr:colOff>
      <xdr:row>38</xdr:row>
      <xdr:rowOff>53203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6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44330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55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139979</xdr:rowOff>
    </xdr:from>
    <xdr:to>
      <xdr:col>85</xdr:col>
      <xdr:colOff>127000</xdr:colOff>
      <xdr:row>76</xdr:row>
      <xdr:rowOff>142711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170179"/>
          <a:ext cx="838200" cy="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110393</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97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76264</xdr:rowOff>
    </xdr:from>
    <xdr:to>
      <xdr:col>81</xdr:col>
      <xdr:colOff>50800</xdr:colOff>
      <xdr:row>76</xdr:row>
      <xdr:rowOff>142711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106464"/>
          <a:ext cx="889000" cy="6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99395</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78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76264</xdr:rowOff>
    </xdr:from>
    <xdr:to>
      <xdr:col>76</xdr:col>
      <xdr:colOff>114300</xdr:colOff>
      <xdr:row>76</xdr:row>
      <xdr:rowOff>94399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106464"/>
          <a:ext cx="8890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120248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0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94399</xdr:rowOff>
    </xdr:from>
    <xdr:to>
      <xdr:col>71</xdr:col>
      <xdr:colOff>177800</xdr:colOff>
      <xdr:row>76</xdr:row>
      <xdr:rowOff>146686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124599"/>
          <a:ext cx="889000" cy="5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127741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138392</xdr:rowOff>
    </xdr:from>
    <xdr:to>
      <xdr:col>67</xdr:col>
      <xdr:colOff>101600</xdr:colOff>
      <xdr:row>76</xdr:row>
      <xdr:rowOff>68542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85069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89179</xdr:rowOff>
    </xdr:from>
    <xdr:to>
      <xdr:col>85</xdr:col>
      <xdr:colOff>177800</xdr:colOff>
      <xdr:row>77</xdr:row>
      <xdr:rowOff>19329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1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67606</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09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91911</xdr:rowOff>
    </xdr:from>
    <xdr:to>
      <xdr:col>81</xdr:col>
      <xdr:colOff>101600</xdr:colOff>
      <xdr:row>77</xdr:row>
      <xdr:rowOff>22061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2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13188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21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25464</xdr:rowOff>
    </xdr:from>
    <xdr:to>
      <xdr:col>76</xdr:col>
      <xdr:colOff>165100</xdr:colOff>
      <xdr:row>76</xdr:row>
      <xdr:rowOff>127064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5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118191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14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43599</xdr:rowOff>
    </xdr:from>
    <xdr:to>
      <xdr:col>72</xdr:col>
      <xdr:colOff>38100</xdr:colOff>
      <xdr:row>76</xdr:row>
      <xdr:rowOff>145199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7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136326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95886</xdr:rowOff>
    </xdr:from>
    <xdr:to>
      <xdr:col>67</xdr:col>
      <xdr:colOff>101600</xdr:colOff>
      <xdr:row>77</xdr:row>
      <xdr:rowOff>26036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2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17163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21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160655</xdr:rowOff>
    </xdr:from>
    <xdr:to>
      <xdr:col>85</xdr:col>
      <xdr:colOff>127000</xdr:colOff>
      <xdr:row>98</xdr:row>
      <xdr:rowOff>105333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791305"/>
          <a:ext cx="838200" cy="1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29512</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48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105333</xdr:rowOff>
    </xdr:from>
    <xdr:to>
      <xdr:col>81</xdr:col>
      <xdr:colOff>50800</xdr:colOff>
      <xdr:row>98</xdr:row>
      <xdr:rowOff>146238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907433"/>
          <a:ext cx="889000" cy="4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6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78671</xdr:rowOff>
    </xdr:from>
    <xdr:to>
      <xdr:col>76</xdr:col>
      <xdr:colOff>114300</xdr:colOff>
      <xdr:row>98</xdr:row>
      <xdr:rowOff>146238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880771"/>
          <a:ext cx="889000" cy="6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149488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3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78671</xdr:rowOff>
    </xdr:from>
    <xdr:to>
      <xdr:col>71</xdr:col>
      <xdr:colOff>177800</xdr:colOff>
      <xdr:row>98</xdr:row>
      <xdr:rowOff>102988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80771"/>
          <a:ext cx="889000" cy="2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121660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40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72875</xdr:rowOff>
    </xdr:from>
    <xdr:to>
      <xdr:col>67</xdr:col>
      <xdr:colOff>101600</xdr:colOff>
      <xdr:row>98</xdr:row>
      <xdr:rowOff>3025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0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19552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4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109855</xdr:rowOff>
    </xdr:from>
    <xdr:to>
      <xdr:col>85</xdr:col>
      <xdr:colOff>177800</xdr:colOff>
      <xdr:row>98</xdr:row>
      <xdr:rowOff>40005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4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88282</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1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54533</xdr:rowOff>
    </xdr:from>
    <xdr:to>
      <xdr:col>81</xdr:col>
      <xdr:colOff>101600</xdr:colOff>
      <xdr:row>98</xdr:row>
      <xdr:rowOff>156133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5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147260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94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95438</xdr:rowOff>
    </xdr:from>
    <xdr:to>
      <xdr:col>76</xdr:col>
      <xdr:colOff>165100</xdr:colOff>
      <xdr:row>99</xdr:row>
      <xdr:rowOff>25588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9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16715</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99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27871</xdr:rowOff>
    </xdr:from>
    <xdr:to>
      <xdr:col>72</xdr:col>
      <xdr:colOff>38100</xdr:colOff>
      <xdr:row>98</xdr:row>
      <xdr:rowOff>129471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120598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9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52188</xdr:rowOff>
    </xdr:from>
    <xdr:to>
      <xdr:col>67</xdr:col>
      <xdr:colOff>101600</xdr:colOff>
      <xdr:row>98</xdr:row>
      <xdr:rowOff>153788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5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144915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94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85522</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29022"/>
          <a:ext cx="1269" cy="150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32199</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85522</xdr:rowOff>
    </xdr:from>
    <xdr:to>
      <xdr:col>116</xdr:col>
      <xdr:colOff>152400</xdr:colOff>
      <xdr:row>30</xdr:row>
      <xdr:rowOff>85522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2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39006</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211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16129</xdr:rowOff>
    </xdr:from>
    <xdr:to>
      <xdr:col>116</xdr:col>
      <xdr:colOff>114300</xdr:colOff>
      <xdr:row>37</xdr:row>
      <xdr:rowOff>117729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34544</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2109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74498</xdr:rowOff>
    </xdr:from>
    <xdr:to>
      <xdr:col>112</xdr:col>
      <xdr:colOff>38100</xdr:colOff>
      <xdr:row>37</xdr:row>
      <xdr:rowOff>4648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24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21175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02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34544</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72109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132639</xdr:rowOff>
    </xdr:from>
    <xdr:to>
      <xdr:col>107</xdr:col>
      <xdr:colOff>101600</xdr:colOff>
      <xdr:row>37</xdr:row>
      <xdr:rowOff>62789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3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79316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0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119151</xdr:rowOff>
    </xdr:from>
    <xdr:to>
      <xdr:col>102</xdr:col>
      <xdr:colOff>165100</xdr:colOff>
      <xdr:row>37</xdr:row>
      <xdr:rowOff>49301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2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65828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06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97968</xdr:rowOff>
    </xdr:from>
    <xdr:to>
      <xdr:col>98</xdr:col>
      <xdr:colOff>38100</xdr:colOff>
      <xdr:row>37</xdr:row>
      <xdr:rowOff>28118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2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44645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0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155194</xdr:rowOff>
    </xdr:from>
    <xdr:to>
      <xdr:col>107</xdr:col>
      <xdr:colOff>101600</xdr:colOff>
      <xdr:row>39</xdr:row>
      <xdr:rowOff>85344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76471</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763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20142</xdr:rowOff>
    </xdr:from>
    <xdr:to>
      <xdr:col>116</xdr:col>
      <xdr:colOff>63500</xdr:colOff>
      <xdr:row>59</xdr:row>
      <xdr:rowOff>24791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35692"/>
          <a:ext cx="8382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76420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677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17780</xdr:rowOff>
    </xdr:from>
    <xdr:to>
      <xdr:col>111</xdr:col>
      <xdr:colOff>177800</xdr:colOff>
      <xdr:row>59</xdr:row>
      <xdr:rowOff>24791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33330"/>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165574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5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16942</xdr:rowOff>
    </xdr:from>
    <xdr:to>
      <xdr:col>107</xdr:col>
      <xdr:colOff>50800</xdr:colOff>
      <xdr:row>59</xdr:row>
      <xdr:rowOff>17780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32492"/>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2353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11836</xdr:rowOff>
    </xdr:from>
    <xdr:to>
      <xdr:col>102</xdr:col>
      <xdr:colOff>114300</xdr:colOff>
      <xdr:row>59</xdr:row>
      <xdr:rowOff>16942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27386"/>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161307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59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146279</xdr:rowOff>
    </xdr:from>
    <xdr:to>
      <xdr:col>98</xdr:col>
      <xdr:colOff>38100</xdr:colOff>
      <xdr:row>57</xdr:row>
      <xdr:rowOff>76429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4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92956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52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140792</xdr:rowOff>
    </xdr:from>
    <xdr:to>
      <xdr:col>116</xdr:col>
      <xdr:colOff>114300</xdr:colOff>
      <xdr:row>59</xdr:row>
      <xdr:rowOff>70942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55719</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99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145441</xdr:rowOff>
    </xdr:from>
    <xdr:to>
      <xdr:col>112</xdr:col>
      <xdr:colOff>38100</xdr:colOff>
      <xdr:row>59</xdr:row>
      <xdr:rowOff>75591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8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66718</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82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138430</xdr:rowOff>
    </xdr:from>
    <xdr:to>
      <xdr:col>107</xdr:col>
      <xdr:colOff>101600</xdr:colOff>
      <xdr:row>59</xdr:row>
      <xdr:rowOff>68580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59707</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75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137592</xdr:rowOff>
    </xdr:from>
    <xdr:to>
      <xdr:col>102</xdr:col>
      <xdr:colOff>165100</xdr:colOff>
      <xdr:row>59</xdr:row>
      <xdr:rowOff>67742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58869</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74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132486</xdr:rowOff>
    </xdr:from>
    <xdr:to>
      <xdr:col>98</xdr:col>
      <xdr:colOff>38100</xdr:colOff>
      <xdr:row>59</xdr:row>
      <xdr:rowOff>62636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53763</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69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164869</xdr:rowOff>
    </xdr:from>
    <xdr:to>
      <xdr:col>116</xdr:col>
      <xdr:colOff>62864</xdr:colOff>
      <xdr:row>77</xdr:row>
      <xdr:rowOff>115286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66369"/>
          <a:ext cx="1269" cy="115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119113</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115286</xdr:rowOff>
    </xdr:from>
    <xdr:to>
      <xdr:col>116</xdr:col>
      <xdr:colOff>152400</xdr:colOff>
      <xdr:row>77</xdr:row>
      <xdr:rowOff>115286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111546</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164869</xdr:rowOff>
    </xdr:from>
    <xdr:to>
      <xdr:col>116</xdr:col>
      <xdr:colOff>152400</xdr:colOff>
      <xdr:row>70</xdr:row>
      <xdr:rowOff>164869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6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118783</xdr:rowOff>
    </xdr:from>
    <xdr:to>
      <xdr:col>116</xdr:col>
      <xdr:colOff>63500</xdr:colOff>
      <xdr:row>75</xdr:row>
      <xdr:rowOff>28349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806083"/>
          <a:ext cx="838200" cy="8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116875</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632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93998</xdr:rowOff>
    </xdr:from>
    <xdr:to>
      <xdr:col>116</xdr:col>
      <xdr:colOff>114300</xdr:colOff>
      <xdr:row>75</xdr:row>
      <xdr:rowOff>24148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78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118783</xdr:rowOff>
    </xdr:from>
    <xdr:to>
      <xdr:col>111</xdr:col>
      <xdr:colOff>177800</xdr:colOff>
      <xdr:row>75</xdr:row>
      <xdr:rowOff>90414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806083"/>
          <a:ext cx="889000" cy="14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81493</xdr:rowOff>
    </xdr:from>
    <xdr:to>
      <xdr:col>112</xdr:col>
      <xdr:colOff>38100</xdr:colOff>
      <xdr:row>75</xdr:row>
      <xdr:rowOff>11643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7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2770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86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120132</xdr:rowOff>
    </xdr:from>
    <xdr:to>
      <xdr:col>107</xdr:col>
      <xdr:colOff>50800</xdr:colOff>
      <xdr:row>75</xdr:row>
      <xdr:rowOff>90414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635982"/>
          <a:ext cx="889000" cy="3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127533</xdr:rowOff>
    </xdr:from>
    <xdr:to>
      <xdr:col>107</xdr:col>
      <xdr:colOff>101600</xdr:colOff>
      <xdr:row>75</xdr:row>
      <xdr:rowOff>57683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74210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59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120132</xdr:rowOff>
    </xdr:from>
    <xdr:to>
      <xdr:col>102</xdr:col>
      <xdr:colOff>114300</xdr:colOff>
      <xdr:row>75</xdr:row>
      <xdr:rowOff>123515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635982"/>
          <a:ext cx="889000" cy="34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129888</xdr:rowOff>
    </xdr:from>
    <xdr:to>
      <xdr:col>102</xdr:col>
      <xdr:colOff>165100</xdr:colOff>
      <xdr:row>75</xdr:row>
      <xdr:rowOff>60038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51165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90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110457</xdr:rowOff>
    </xdr:from>
    <xdr:to>
      <xdr:col>98</xdr:col>
      <xdr:colOff>38100</xdr:colOff>
      <xdr:row>75</xdr:row>
      <xdr:rowOff>40607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57134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5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148999</xdr:rowOff>
    </xdr:from>
    <xdr:to>
      <xdr:col>116</xdr:col>
      <xdr:colOff>114300</xdr:colOff>
      <xdr:row>75</xdr:row>
      <xdr:rowOff>79149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83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127426</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1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67983</xdr:rowOff>
    </xdr:from>
    <xdr:to>
      <xdr:col>112</xdr:col>
      <xdr:colOff>38100</xdr:colOff>
      <xdr:row>74</xdr:row>
      <xdr:rowOff>169583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7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14660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5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39614</xdr:rowOff>
    </xdr:from>
    <xdr:to>
      <xdr:col>107</xdr:col>
      <xdr:colOff>101600</xdr:colOff>
      <xdr:row>75</xdr:row>
      <xdr:rowOff>141214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89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132340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99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69332</xdr:rowOff>
    </xdr:from>
    <xdr:to>
      <xdr:col>102</xdr:col>
      <xdr:colOff>165100</xdr:colOff>
      <xdr:row>73</xdr:row>
      <xdr:rowOff>170932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58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16009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36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72715</xdr:rowOff>
    </xdr:from>
    <xdr:to>
      <xdr:col>98</xdr:col>
      <xdr:colOff>38100</xdr:colOff>
      <xdr:row>76</xdr:row>
      <xdr:rowOff>2865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3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165442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02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640,369</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92,152</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円となっており、類似団体内平均値と比較して</a:t>
          </a:r>
          <a:r>
            <a:rPr kumimoji="1" lang="en-US" altLang="ja-JP" sz="1300">
              <a:latin typeface="ＭＳ Ｐゴシック" panose="020B0600070205080204" pitchFamily="50" charset="-128"/>
              <a:ea typeface="ＭＳ Ｐゴシック" panose="020B0600070205080204" pitchFamily="50" charset="-128"/>
            </a:rPr>
            <a:t>13,607</a:t>
          </a:r>
          <a:r>
            <a:rPr kumimoji="1" lang="ja-JP" altLang="en-US" sz="1300">
              <a:latin typeface="ＭＳ Ｐゴシック" panose="020B0600070205080204" pitchFamily="50" charset="-128"/>
              <a:ea typeface="ＭＳ Ｐゴシック" panose="020B0600070205080204" pitchFamily="50" charset="-128"/>
            </a:rPr>
            <a:t>円低い水準にある。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94,914</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円となっており、類似団体内平均値と比較すると低い水準であり、前年度から</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157,492</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19.6</a:t>
          </a:r>
          <a:r>
            <a:rPr kumimoji="1" lang="ja-JP" altLang="en-US" sz="1300">
              <a:latin typeface="ＭＳ Ｐゴシック" panose="020B0600070205080204" pitchFamily="50" charset="-128"/>
              <a:ea typeface="ＭＳ Ｐゴシック" panose="020B0600070205080204" pitchFamily="50" charset="-128"/>
            </a:rPr>
            <a:t>％増加している。類似団体内平均値より</a:t>
          </a:r>
          <a:r>
            <a:rPr kumimoji="1" lang="en-US" altLang="ja-JP" sz="1300">
              <a:latin typeface="ＭＳ Ｐゴシック" panose="020B0600070205080204" pitchFamily="50" charset="-128"/>
              <a:ea typeface="ＭＳ Ｐゴシック" panose="020B0600070205080204" pitchFamily="50" charset="-128"/>
            </a:rPr>
            <a:t>48,631</a:t>
          </a:r>
          <a:r>
            <a:rPr kumimoji="1" lang="ja-JP" altLang="en-US" sz="1300">
              <a:latin typeface="ＭＳ Ｐゴシック" panose="020B0600070205080204" pitchFamily="50" charset="-128"/>
              <a:ea typeface="ＭＳ Ｐゴシック" panose="020B0600070205080204" pitchFamily="50" charset="-128"/>
            </a:rPr>
            <a:t>円高い水準にあるのは、ごみ処理業務、消防業務を行う一部事務組合に係る負担金が要因である。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操出金は、住民一人当たり</a:t>
          </a:r>
          <a:r>
            <a:rPr kumimoji="1" lang="en-US" altLang="ja-JP" sz="1300">
              <a:latin typeface="ＭＳ Ｐゴシック" panose="020B0600070205080204" pitchFamily="50" charset="-128"/>
              <a:ea typeface="ＭＳ Ｐゴシック" panose="020B0600070205080204" pitchFamily="50" charset="-128"/>
            </a:rPr>
            <a:t>47,371</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％減少している。これは奨学基金の基金費の減少が主な要因である。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普通建設事業債（うち新規整備）は、住民一人当たり</a:t>
          </a:r>
          <a:r>
            <a:rPr kumimoji="1" lang="en-US" altLang="ja-JP" sz="1300">
              <a:latin typeface="ＭＳ Ｐゴシック" panose="020B0600070205080204" pitchFamily="50" charset="-128"/>
              <a:ea typeface="ＭＳ Ｐゴシック" panose="020B0600070205080204" pitchFamily="50" charset="-128"/>
            </a:rPr>
            <a:t>12,840</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49.4</a:t>
          </a:r>
          <a:r>
            <a:rPr kumimoji="1" lang="ja-JP" altLang="en-US" sz="1300">
              <a:latin typeface="ＭＳ Ｐゴシック" panose="020B0600070205080204" pitchFamily="50" charset="-128"/>
              <a:ea typeface="ＭＳ Ｐゴシック" panose="020B0600070205080204" pitchFamily="50" charset="-128"/>
            </a:rPr>
            <a:t>％減少した。これは、前年度に繰り越していた工業団地地域内幹線道路工事の工事負担金が主な要因である。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茨城県稲敷市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37,012
35,232
205.81
24,602,224
23,701,345
762,628
13,649,453
22,954,528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145034</xdr:rowOff>
    </xdr:from>
    <xdr:to>
      <xdr:col>24</xdr:col>
      <xdr:colOff>63500</xdr:colOff>
      <xdr:row>36</xdr:row>
      <xdr:rowOff>29020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45784"/>
          <a:ext cx="838200" cy="5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0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145034</xdr:rowOff>
    </xdr:from>
    <xdr:to>
      <xdr:col>19</xdr:col>
      <xdr:colOff>177800</xdr:colOff>
      <xdr:row>36</xdr:row>
      <xdr:rowOff>20257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45784"/>
          <a:ext cx="889000" cy="4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25417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17780</xdr:rowOff>
    </xdr:from>
    <xdr:to>
      <xdr:col>15</xdr:col>
      <xdr:colOff>50800</xdr:colOff>
      <xdr:row>36</xdr:row>
      <xdr:rowOff>20257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89980"/>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46436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17780</xdr:rowOff>
    </xdr:from>
    <xdr:to>
      <xdr:col>10</xdr:col>
      <xdr:colOff>114300</xdr:colOff>
      <xdr:row>36</xdr:row>
      <xdr:rowOff>19685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899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70438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64914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149670</xdr:rowOff>
    </xdr:from>
    <xdr:to>
      <xdr:col>24</xdr:col>
      <xdr:colOff>114300</xdr:colOff>
      <xdr:row>36</xdr:row>
      <xdr:rowOff>79820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128097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94234</xdr:rowOff>
    </xdr:from>
    <xdr:to>
      <xdr:col>20</xdr:col>
      <xdr:colOff>38100</xdr:colOff>
      <xdr:row>36</xdr:row>
      <xdr:rowOff>24384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40911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7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140907</xdr:rowOff>
    </xdr:from>
    <xdr:to>
      <xdr:col>15</xdr:col>
      <xdr:colOff>101600</xdr:colOff>
      <xdr:row>36</xdr:row>
      <xdr:rowOff>71057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62184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3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138430</xdr:rowOff>
    </xdr:from>
    <xdr:to>
      <xdr:col>10</xdr:col>
      <xdr:colOff>165100</xdr:colOff>
      <xdr:row>36</xdr:row>
      <xdr:rowOff>68580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59707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140335</xdr:rowOff>
    </xdr:from>
    <xdr:to>
      <xdr:col>6</xdr:col>
      <xdr:colOff>38100</xdr:colOff>
      <xdr:row>36</xdr:row>
      <xdr:rowOff>70485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61612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3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22972</xdr:rowOff>
    </xdr:from>
    <xdr:to>
      <xdr:col>24</xdr:col>
      <xdr:colOff>62865</xdr:colOff>
      <xdr:row>57</xdr:row>
      <xdr:rowOff>82020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95472"/>
          <a:ext cx="1270" cy="125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85847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82020</xdr:rowOff>
    </xdr:from>
    <xdr:to>
      <xdr:col>24</xdr:col>
      <xdr:colOff>152400</xdr:colOff>
      <xdr:row>57</xdr:row>
      <xdr:rowOff>82020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141099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22972</xdr:rowOff>
    </xdr:from>
    <xdr:to>
      <xdr:col>24</xdr:col>
      <xdr:colOff>152400</xdr:colOff>
      <xdr:row>50</xdr:row>
      <xdr:rowOff>22972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30763</xdr:rowOff>
    </xdr:from>
    <xdr:to>
      <xdr:col>24</xdr:col>
      <xdr:colOff>63500</xdr:colOff>
      <xdr:row>56</xdr:row>
      <xdr:rowOff>92014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31963"/>
          <a:ext cx="838200" cy="6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74392</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32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51515</xdr:rowOff>
    </xdr:from>
    <xdr:to>
      <xdr:col>24</xdr:col>
      <xdr:colOff>114300</xdr:colOff>
      <xdr:row>55</xdr:row>
      <xdr:rowOff>153115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92014</xdr:rowOff>
    </xdr:from>
    <xdr:to>
      <xdr:col>19</xdr:col>
      <xdr:colOff>177800</xdr:colOff>
      <xdr:row>56</xdr:row>
      <xdr:rowOff>152908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93214"/>
          <a:ext cx="889000" cy="6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80579</xdr:rowOff>
    </xdr:from>
    <xdr:to>
      <xdr:col>20</xdr:col>
      <xdr:colOff>38100</xdr:colOff>
      <xdr:row>56</xdr:row>
      <xdr:rowOff>10729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27256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28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117649</xdr:rowOff>
    </xdr:from>
    <xdr:to>
      <xdr:col>15</xdr:col>
      <xdr:colOff>50800</xdr:colOff>
      <xdr:row>56</xdr:row>
      <xdr:rowOff>152908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18849"/>
          <a:ext cx="889000" cy="3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66488</xdr:rowOff>
    </xdr:from>
    <xdr:to>
      <xdr:col>15</xdr:col>
      <xdr:colOff>101600</xdr:colOff>
      <xdr:row>55</xdr:row>
      <xdr:rowOff>168088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13165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11044</xdr:rowOff>
    </xdr:from>
    <xdr:to>
      <xdr:col>10</xdr:col>
      <xdr:colOff>114300</xdr:colOff>
      <xdr:row>56</xdr:row>
      <xdr:rowOff>117649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69344"/>
          <a:ext cx="889000" cy="44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37451</xdr:rowOff>
    </xdr:from>
    <xdr:to>
      <xdr:col>10</xdr:col>
      <xdr:colOff>165100</xdr:colOff>
      <xdr:row>55</xdr:row>
      <xdr:rowOff>139051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155578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168622</xdr:rowOff>
    </xdr:from>
    <xdr:to>
      <xdr:col>6</xdr:col>
      <xdr:colOff>38100</xdr:colOff>
      <xdr:row>53</xdr:row>
      <xdr:rowOff>98772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115299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151413</xdr:rowOff>
    </xdr:from>
    <xdr:to>
      <xdr:col>24</xdr:col>
      <xdr:colOff>114300</xdr:colOff>
      <xdr:row>56</xdr:row>
      <xdr:rowOff>81563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8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129840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5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41214</xdr:rowOff>
    </xdr:from>
    <xdr:to>
      <xdr:col>20</xdr:col>
      <xdr:colOff>38100</xdr:colOff>
      <xdr:row>56</xdr:row>
      <xdr:rowOff>142814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133941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3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102108</xdr:rowOff>
    </xdr:from>
    <xdr:to>
      <xdr:col>15</xdr:col>
      <xdr:colOff>101600</xdr:colOff>
      <xdr:row>57</xdr:row>
      <xdr:rowOff>32258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0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23385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9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66849</xdr:rowOff>
    </xdr:from>
    <xdr:to>
      <xdr:col>10</xdr:col>
      <xdr:colOff>165100</xdr:colOff>
      <xdr:row>56</xdr:row>
      <xdr:rowOff>168449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6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159576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6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131694</xdr:rowOff>
    </xdr:from>
    <xdr:to>
      <xdr:col>6</xdr:col>
      <xdr:colOff>38100</xdr:colOff>
      <xdr:row>54</xdr:row>
      <xdr:rowOff>61844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1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52971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11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15753</xdr:rowOff>
    </xdr:from>
    <xdr:to>
      <xdr:col>24</xdr:col>
      <xdr:colOff>62865</xdr:colOff>
      <xdr:row>78</xdr:row>
      <xdr:rowOff>105904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017253"/>
          <a:ext cx="1270" cy="146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109731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105904</xdr:rowOff>
    </xdr:from>
    <xdr:to>
      <xdr:col>24</xdr:col>
      <xdr:colOff>152400</xdr:colOff>
      <xdr:row>78</xdr:row>
      <xdr:rowOff>105904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7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133880</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79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15753</xdr:rowOff>
    </xdr:from>
    <xdr:to>
      <xdr:col>24</xdr:col>
      <xdr:colOff>152400</xdr:colOff>
      <xdr:row>70</xdr:row>
      <xdr:rowOff>15753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0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147427</xdr:rowOff>
    </xdr:from>
    <xdr:to>
      <xdr:col>24</xdr:col>
      <xdr:colOff>63500</xdr:colOff>
      <xdr:row>77</xdr:row>
      <xdr:rowOff>109506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77627"/>
          <a:ext cx="838200" cy="13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98134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854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75257</xdr:rowOff>
    </xdr:from>
    <xdr:to>
      <xdr:col>24</xdr:col>
      <xdr:colOff>114300</xdr:colOff>
      <xdr:row>76</xdr:row>
      <xdr:rowOff>5407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109506</xdr:rowOff>
    </xdr:from>
    <xdr:to>
      <xdr:col>19</xdr:col>
      <xdr:colOff>177800</xdr:colOff>
      <xdr:row>78</xdr:row>
      <xdr:rowOff>10843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311156"/>
          <a:ext cx="889000" cy="7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161283</xdr:rowOff>
    </xdr:from>
    <xdr:to>
      <xdr:col>20</xdr:col>
      <xdr:colOff>38100</xdr:colOff>
      <xdr:row>76</xdr:row>
      <xdr:rowOff>91433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2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107961</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79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153854</xdr:rowOff>
    </xdr:from>
    <xdr:to>
      <xdr:col>15</xdr:col>
      <xdr:colOff>50800</xdr:colOff>
      <xdr:row>78</xdr:row>
      <xdr:rowOff>10843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184054"/>
          <a:ext cx="889000" cy="19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103530</xdr:rowOff>
    </xdr:from>
    <xdr:to>
      <xdr:col>15</xdr:col>
      <xdr:colOff>101600</xdr:colOff>
      <xdr:row>77</xdr:row>
      <xdr:rowOff>33680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50207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0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153854</xdr:rowOff>
    </xdr:from>
    <xdr:to>
      <xdr:col>10</xdr:col>
      <xdr:colOff>114300</xdr:colOff>
      <xdr:row>78</xdr:row>
      <xdr:rowOff>99613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84054"/>
          <a:ext cx="889000" cy="28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10344</xdr:rowOff>
    </xdr:from>
    <xdr:to>
      <xdr:col>10</xdr:col>
      <xdr:colOff>165100</xdr:colOff>
      <xdr:row>76</xdr:row>
      <xdr:rowOff>111944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128471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1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155322</xdr:rowOff>
    </xdr:from>
    <xdr:to>
      <xdr:col>6</xdr:col>
      <xdr:colOff>38100</xdr:colOff>
      <xdr:row>77</xdr:row>
      <xdr:rowOff>85472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101999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6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96627</xdr:rowOff>
    </xdr:from>
    <xdr:to>
      <xdr:col>24</xdr:col>
      <xdr:colOff>114300</xdr:colOff>
      <xdr:row>77</xdr:row>
      <xdr:rowOff>26777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2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75054</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05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58706</xdr:rowOff>
    </xdr:from>
    <xdr:to>
      <xdr:col>20</xdr:col>
      <xdr:colOff>38100</xdr:colOff>
      <xdr:row>77</xdr:row>
      <xdr:rowOff>160306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6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151433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5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131493</xdr:rowOff>
    </xdr:from>
    <xdr:to>
      <xdr:col>15</xdr:col>
      <xdr:colOff>101600</xdr:colOff>
      <xdr:row>78</xdr:row>
      <xdr:rowOff>61643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3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52770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42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103054</xdr:rowOff>
    </xdr:from>
    <xdr:to>
      <xdr:col>10</xdr:col>
      <xdr:colOff>165100</xdr:colOff>
      <xdr:row>77</xdr:row>
      <xdr:rowOff>33204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3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24331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22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48813</xdr:rowOff>
    </xdr:from>
    <xdr:to>
      <xdr:col>6</xdr:col>
      <xdr:colOff>38100</xdr:colOff>
      <xdr:row>78</xdr:row>
      <xdr:rowOff>150413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2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141540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51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63209</xdr:rowOff>
    </xdr:from>
    <xdr:to>
      <xdr:col>24</xdr:col>
      <xdr:colOff>63500</xdr:colOff>
      <xdr:row>98</xdr:row>
      <xdr:rowOff>90639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865309"/>
          <a:ext cx="8382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108614</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96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156211</xdr:rowOff>
    </xdr:from>
    <xdr:to>
      <xdr:col>19</xdr:col>
      <xdr:colOff>177800</xdr:colOff>
      <xdr:row>98</xdr:row>
      <xdr:rowOff>63209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786861"/>
          <a:ext cx="889000" cy="7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100880</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8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31090</xdr:rowOff>
    </xdr:from>
    <xdr:to>
      <xdr:col>15</xdr:col>
      <xdr:colOff>50800</xdr:colOff>
      <xdr:row>97</xdr:row>
      <xdr:rowOff>156211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490290"/>
          <a:ext cx="889000" cy="29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68990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5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31090</xdr:rowOff>
    </xdr:from>
    <xdr:to>
      <xdr:col>10</xdr:col>
      <xdr:colOff>114300</xdr:colOff>
      <xdr:row>96</xdr:row>
      <xdr:rowOff>90539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490290"/>
          <a:ext cx="889000" cy="5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32593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6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26391</xdr:rowOff>
    </xdr:from>
    <xdr:to>
      <xdr:col>6</xdr:col>
      <xdr:colOff>38100</xdr:colOff>
      <xdr:row>97</xdr:row>
      <xdr:rowOff>127991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5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119118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7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39839</xdr:rowOff>
    </xdr:from>
    <xdr:to>
      <xdr:col>24</xdr:col>
      <xdr:colOff>114300</xdr:colOff>
      <xdr:row>98</xdr:row>
      <xdr:rowOff>141439</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8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126216</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5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12409</xdr:rowOff>
    </xdr:from>
    <xdr:to>
      <xdr:col>20</xdr:col>
      <xdr:colOff>38100</xdr:colOff>
      <xdr:row>98</xdr:row>
      <xdr:rowOff>114009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81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105136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90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105411</xdr:rowOff>
    </xdr:from>
    <xdr:to>
      <xdr:col>15</xdr:col>
      <xdr:colOff>101600</xdr:colOff>
      <xdr:row>98</xdr:row>
      <xdr:rowOff>35561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3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26688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82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151740</xdr:rowOff>
    </xdr:from>
    <xdr:to>
      <xdr:col>10</xdr:col>
      <xdr:colOff>165100</xdr:colOff>
      <xdr:row>96</xdr:row>
      <xdr:rowOff>81890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43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98417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2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39739</xdr:rowOff>
    </xdr:from>
    <xdr:to>
      <xdr:col>6</xdr:col>
      <xdr:colOff>38100</xdr:colOff>
      <xdr:row>96</xdr:row>
      <xdr:rowOff>141339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49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157866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27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56423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00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145958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31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149550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135508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51018</xdr:rowOff>
    </xdr:from>
    <xdr:to>
      <xdr:col>36</xdr:col>
      <xdr:colOff>165100</xdr:colOff>
      <xdr:row>38</xdr:row>
      <xdr:rowOff>152618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169145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142824</xdr:rowOff>
    </xdr:from>
    <xdr:to>
      <xdr:col>54</xdr:col>
      <xdr:colOff>189865</xdr:colOff>
      <xdr:row>58</xdr:row>
      <xdr:rowOff>98539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15324"/>
          <a:ext cx="1270" cy="132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102366</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98539</xdr:rowOff>
    </xdr:from>
    <xdr:to>
      <xdr:col>55</xdr:col>
      <xdr:colOff>88900</xdr:colOff>
      <xdr:row>58</xdr:row>
      <xdr:rowOff>98539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89501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142824</xdr:rowOff>
    </xdr:from>
    <xdr:to>
      <xdr:col>55</xdr:col>
      <xdr:colOff>88900</xdr:colOff>
      <xdr:row>50</xdr:row>
      <xdr:rowOff>142824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15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41834</xdr:rowOff>
    </xdr:from>
    <xdr:to>
      <xdr:col>55</xdr:col>
      <xdr:colOff>0</xdr:colOff>
      <xdr:row>56</xdr:row>
      <xdr:rowOff>69329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471584"/>
          <a:ext cx="838200" cy="19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151769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81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1892</xdr:rowOff>
    </xdr:from>
    <xdr:to>
      <xdr:col>55</xdr:col>
      <xdr:colOff>50800</xdr:colOff>
      <xdr:row>56</xdr:row>
      <xdr:rowOff>103492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140309</xdr:rowOff>
    </xdr:from>
    <xdr:to>
      <xdr:col>50</xdr:col>
      <xdr:colOff>114300</xdr:colOff>
      <xdr:row>56</xdr:row>
      <xdr:rowOff>69329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227159"/>
          <a:ext cx="889000" cy="44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24562</xdr:rowOff>
    </xdr:from>
    <xdr:to>
      <xdr:col>50</xdr:col>
      <xdr:colOff>165100</xdr:colOff>
      <xdr:row>56</xdr:row>
      <xdr:rowOff>126162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2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117289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71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140309</xdr:rowOff>
    </xdr:from>
    <xdr:to>
      <xdr:col>45</xdr:col>
      <xdr:colOff>177800</xdr:colOff>
      <xdr:row>54</xdr:row>
      <xdr:rowOff>120434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227159"/>
          <a:ext cx="889000" cy="15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5449</xdr:rowOff>
    </xdr:from>
    <xdr:to>
      <xdr:col>46</xdr:col>
      <xdr:colOff>38100</xdr:colOff>
      <xdr:row>56</xdr:row>
      <xdr:rowOff>107049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98176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69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120434</xdr:rowOff>
    </xdr:from>
    <xdr:to>
      <xdr:col>41</xdr:col>
      <xdr:colOff>50800</xdr:colOff>
      <xdr:row>56</xdr:row>
      <xdr:rowOff>27089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378734"/>
          <a:ext cx="889000" cy="24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160858</xdr:rowOff>
    </xdr:from>
    <xdr:to>
      <xdr:col>41</xdr:col>
      <xdr:colOff>101600</xdr:colOff>
      <xdr:row>56</xdr:row>
      <xdr:rowOff>91008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5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82135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68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75277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6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162484</xdr:rowOff>
    </xdr:from>
    <xdr:to>
      <xdr:col>55</xdr:col>
      <xdr:colOff>50800</xdr:colOff>
      <xdr:row>55</xdr:row>
      <xdr:rowOff>92634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42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13911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2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18529</xdr:rowOff>
    </xdr:from>
    <xdr:to>
      <xdr:col>50</xdr:col>
      <xdr:colOff>165100</xdr:colOff>
      <xdr:row>56</xdr:row>
      <xdr:rowOff>120129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136656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39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89509</xdr:rowOff>
    </xdr:from>
    <xdr:to>
      <xdr:col>46</xdr:col>
      <xdr:colOff>38100</xdr:colOff>
      <xdr:row>54</xdr:row>
      <xdr:rowOff>19659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17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36186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895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69634</xdr:rowOff>
    </xdr:from>
    <xdr:to>
      <xdr:col>41</xdr:col>
      <xdr:colOff>101600</xdr:colOff>
      <xdr:row>54</xdr:row>
      <xdr:rowOff>171234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32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16311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10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147739</xdr:rowOff>
    </xdr:from>
    <xdr:to>
      <xdr:col>36</xdr:col>
      <xdr:colOff>165100</xdr:colOff>
      <xdr:row>56</xdr:row>
      <xdr:rowOff>77889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7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94416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35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149194</xdr:rowOff>
    </xdr:from>
    <xdr:to>
      <xdr:col>55</xdr:col>
      <xdr:colOff>0</xdr:colOff>
      <xdr:row>78</xdr:row>
      <xdr:rowOff>160015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22294"/>
          <a:ext cx="8382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9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127264</xdr:rowOff>
    </xdr:from>
    <xdr:to>
      <xdr:col>50</xdr:col>
      <xdr:colOff>114300</xdr:colOff>
      <xdr:row>78</xdr:row>
      <xdr:rowOff>149194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500364"/>
          <a:ext cx="889000" cy="2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54771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8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127264</xdr:rowOff>
    </xdr:from>
    <xdr:to>
      <xdr:col>45</xdr:col>
      <xdr:colOff>177800</xdr:colOff>
      <xdr:row>78</xdr:row>
      <xdr:rowOff>156701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00364"/>
          <a:ext cx="889000" cy="2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147495</xdr:rowOff>
    </xdr:from>
    <xdr:to>
      <xdr:col>41</xdr:col>
      <xdr:colOff>50800</xdr:colOff>
      <xdr:row>78</xdr:row>
      <xdr:rowOff>156701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20595"/>
          <a:ext cx="889000" cy="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102168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110030</xdr:rowOff>
    </xdr:from>
    <xdr:to>
      <xdr:col>36</xdr:col>
      <xdr:colOff>165100</xdr:colOff>
      <xdr:row>78</xdr:row>
      <xdr:rowOff>40180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56707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8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109215</xdr:rowOff>
    </xdr:from>
    <xdr:to>
      <xdr:col>55</xdr:col>
      <xdr:colOff>50800</xdr:colOff>
      <xdr:row>79</xdr:row>
      <xdr:rowOff>39365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8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24142</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9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98394</xdr:rowOff>
    </xdr:from>
    <xdr:to>
      <xdr:col>50</xdr:col>
      <xdr:colOff>165100</xdr:colOff>
      <xdr:row>79</xdr:row>
      <xdr:rowOff>28544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7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19671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6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76464</xdr:rowOff>
    </xdr:from>
    <xdr:to>
      <xdr:col>46</xdr:col>
      <xdr:colOff>38100</xdr:colOff>
      <xdr:row>79</xdr:row>
      <xdr:rowOff>6614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4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169191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4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105901</xdr:rowOff>
    </xdr:from>
    <xdr:to>
      <xdr:col>41</xdr:col>
      <xdr:colOff>101600</xdr:colOff>
      <xdr:row>79</xdr:row>
      <xdr:rowOff>36051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7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27178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7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96695</xdr:rowOff>
    </xdr:from>
    <xdr:to>
      <xdr:col>36</xdr:col>
      <xdr:colOff>165100</xdr:colOff>
      <xdr:row>79</xdr:row>
      <xdr:rowOff>26845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6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17972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6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129806</xdr:rowOff>
    </xdr:from>
    <xdr:to>
      <xdr:col>55</xdr:col>
      <xdr:colOff>0</xdr:colOff>
      <xdr:row>96</xdr:row>
      <xdr:rowOff>4953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417556"/>
          <a:ext cx="838200" cy="4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37989</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97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129806</xdr:rowOff>
    </xdr:from>
    <xdr:to>
      <xdr:col>50</xdr:col>
      <xdr:colOff>114300</xdr:colOff>
      <xdr:row>95</xdr:row>
      <xdr:rowOff>133426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417556"/>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8704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133426</xdr:rowOff>
    </xdr:from>
    <xdr:to>
      <xdr:col>45</xdr:col>
      <xdr:colOff>177800</xdr:colOff>
      <xdr:row>97</xdr:row>
      <xdr:rowOff>76543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421176"/>
          <a:ext cx="889000" cy="28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6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42571</xdr:rowOff>
    </xdr:from>
    <xdr:to>
      <xdr:col>41</xdr:col>
      <xdr:colOff>50800</xdr:colOff>
      <xdr:row>97</xdr:row>
      <xdr:rowOff>76543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673221"/>
          <a:ext cx="889000" cy="3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67048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5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77636</xdr:rowOff>
    </xdr:from>
    <xdr:to>
      <xdr:col>36</xdr:col>
      <xdr:colOff>165100</xdr:colOff>
      <xdr:row>95</xdr:row>
      <xdr:rowOff>7786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24313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125603</xdr:rowOff>
    </xdr:from>
    <xdr:to>
      <xdr:col>55</xdr:col>
      <xdr:colOff>50800</xdr:colOff>
      <xdr:row>96</xdr:row>
      <xdr:rowOff>55753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1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148480</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26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79006</xdr:rowOff>
    </xdr:from>
    <xdr:to>
      <xdr:col>50</xdr:col>
      <xdr:colOff>165100</xdr:colOff>
      <xdr:row>96</xdr:row>
      <xdr:rowOff>9156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36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25683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14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82626</xdr:rowOff>
    </xdr:from>
    <xdr:to>
      <xdr:col>46</xdr:col>
      <xdr:colOff>38100</xdr:colOff>
      <xdr:row>96</xdr:row>
      <xdr:rowOff>12776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37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29303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14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25743</xdr:rowOff>
    </xdr:from>
    <xdr:to>
      <xdr:col>41</xdr:col>
      <xdr:colOff>101600</xdr:colOff>
      <xdr:row>97</xdr:row>
      <xdr:rowOff>127343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6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118470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7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163221</xdr:rowOff>
    </xdr:from>
    <xdr:to>
      <xdr:col>36</xdr:col>
      <xdr:colOff>165100</xdr:colOff>
      <xdr:row>97</xdr:row>
      <xdr:rowOff>93371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2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84498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1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1588</xdr:rowOff>
    </xdr:from>
    <xdr:to>
      <xdr:col>85</xdr:col>
      <xdr:colOff>126364</xdr:colOff>
      <xdr:row>39</xdr:row>
      <xdr:rowOff>89865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45088"/>
          <a:ext cx="1269" cy="1631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93692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8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89865</xdr:rowOff>
    </xdr:from>
    <xdr:to>
      <xdr:col>86</xdr:col>
      <xdr:colOff>25400</xdr:colOff>
      <xdr:row>39</xdr:row>
      <xdr:rowOff>89865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119715</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1588</xdr:rowOff>
    </xdr:from>
    <xdr:to>
      <xdr:col>86</xdr:col>
      <xdr:colOff>25400</xdr:colOff>
      <xdr:row>30</xdr:row>
      <xdr:rowOff>1588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4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118250</xdr:rowOff>
    </xdr:from>
    <xdr:to>
      <xdr:col>85</xdr:col>
      <xdr:colOff>127000</xdr:colOff>
      <xdr:row>38</xdr:row>
      <xdr:rowOff>1816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61900"/>
          <a:ext cx="838200" cy="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89717</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90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66840</xdr:rowOff>
    </xdr:from>
    <xdr:to>
      <xdr:col>85</xdr:col>
      <xdr:colOff>177800</xdr:colOff>
      <xdr:row>36</xdr:row>
      <xdr:rowOff>168440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3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1816</xdr:rowOff>
    </xdr:from>
    <xdr:to>
      <xdr:col>81</xdr:col>
      <xdr:colOff>50800</xdr:colOff>
      <xdr:row>38</xdr:row>
      <xdr:rowOff>43117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16916"/>
          <a:ext cx="889000" cy="4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73012</xdr:rowOff>
    </xdr:from>
    <xdr:to>
      <xdr:col>81</xdr:col>
      <xdr:colOff>101600</xdr:colOff>
      <xdr:row>38</xdr:row>
      <xdr:rowOff>3163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166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19689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43117</xdr:rowOff>
    </xdr:from>
    <xdr:to>
      <xdr:col>76</xdr:col>
      <xdr:colOff>114300</xdr:colOff>
      <xdr:row>38</xdr:row>
      <xdr:rowOff>87579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58217"/>
          <a:ext cx="889000" cy="4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135268</xdr:rowOff>
    </xdr:from>
    <xdr:to>
      <xdr:col>76</xdr:col>
      <xdr:colOff>165100</xdr:colOff>
      <xdr:row>38</xdr:row>
      <xdr:rowOff>65418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7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81945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5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49441</xdr:rowOff>
    </xdr:from>
    <xdr:to>
      <xdr:col>71</xdr:col>
      <xdr:colOff>177800</xdr:colOff>
      <xdr:row>38</xdr:row>
      <xdr:rowOff>87579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64541"/>
          <a:ext cx="889000" cy="3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99225</xdr:rowOff>
    </xdr:from>
    <xdr:to>
      <xdr:col>72</xdr:col>
      <xdr:colOff>38100</xdr:colOff>
      <xdr:row>38</xdr:row>
      <xdr:rowOff>29375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4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45902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1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20015</xdr:rowOff>
    </xdr:from>
    <xdr:to>
      <xdr:col>67</xdr:col>
      <xdr:colOff>101600</xdr:colOff>
      <xdr:row>37</xdr:row>
      <xdr:rowOff>121615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6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138142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3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67450</xdr:rowOff>
    </xdr:from>
    <xdr:to>
      <xdr:col>85</xdr:col>
      <xdr:colOff>177800</xdr:colOff>
      <xdr:row>37</xdr:row>
      <xdr:rowOff>169050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45877</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8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122466</xdr:rowOff>
    </xdr:from>
    <xdr:to>
      <xdr:col>81</xdr:col>
      <xdr:colOff>101600</xdr:colOff>
      <xdr:row>38</xdr:row>
      <xdr:rowOff>52616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6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43743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5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163767</xdr:rowOff>
    </xdr:from>
    <xdr:to>
      <xdr:col>76</xdr:col>
      <xdr:colOff>165100</xdr:colOff>
      <xdr:row>38</xdr:row>
      <xdr:rowOff>93917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0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85044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0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36779</xdr:rowOff>
    </xdr:from>
    <xdr:to>
      <xdr:col>72</xdr:col>
      <xdr:colOff>38100</xdr:colOff>
      <xdr:row>38</xdr:row>
      <xdr:rowOff>138379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129506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4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170091</xdr:rowOff>
    </xdr:from>
    <xdr:to>
      <xdr:col>67</xdr:col>
      <xdr:colOff>101600</xdr:colOff>
      <xdr:row>38</xdr:row>
      <xdr:rowOff>100241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1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91368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0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166433</xdr:rowOff>
    </xdr:from>
    <xdr:to>
      <xdr:col>85</xdr:col>
      <xdr:colOff>126364</xdr:colOff>
      <xdr:row>57</xdr:row>
      <xdr:rowOff>121298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67483"/>
          <a:ext cx="1269" cy="13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125125</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121298</xdr:rowOff>
    </xdr:from>
    <xdr:to>
      <xdr:col>86</xdr:col>
      <xdr:colOff>25400</xdr:colOff>
      <xdr:row>57</xdr:row>
      <xdr:rowOff>121298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9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113110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166433</xdr:rowOff>
    </xdr:from>
    <xdr:to>
      <xdr:col>86</xdr:col>
      <xdr:colOff>25400</xdr:colOff>
      <xdr:row>49</xdr:row>
      <xdr:rowOff>166433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6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31090</xdr:rowOff>
    </xdr:from>
    <xdr:to>
      <xdr:col>85</xdr:col>
      <xdr:colOff>127000</xdr:colOff>
      <xdr:row>56</xdr:row>
      <xdr:rowOff>73431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460840"/>
          <a:ext cx="838200" cy="21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155897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14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6020</xdr:rowOff>
    </xdr:from>
    <xdr:to>
      <xdr:col>85</xdr:col>
      <xdr:colOff>177800</xdr:colOff>
      <xdr:row>55</xdr:row>
      <xdr:rowOff>107620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96951</xdr:rowOff>
    </xdr:from>
    <xdr:to>
      <xdr:col>81</xdr:col>
      <xdr:colOff>50800</xdr:colOff>
      <xdr:row>56</xdr:row>
      <xdr:rowOff>73431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526701"/>
          <a:ext cx="889000" cy="14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145859</xdr:rowOff>
    </xdr:from>
    <xdr:to>
      <xdr:col>81</xdr:col>
      <xdr:colOff>101600</xdr:colOff>
      <xdr:row>56</xdr:row>
      <xdr:rowOff>76009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92536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5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96951</xdr:rowOff>
    </xdr:from>
    <xdr:to>
      <xdr:col>76</xdr:col>
      <xdr:colOff>114300</xdr:colOff>
      <xdr:row>56</xdr:row>
      <xdr:rowOff>170129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526701"/>
          <a:ext cx="889000" cy="24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44958</xdr:rowOff>
    </xdr:from>
    <xdr:to>
      <xdr:col>76</xdr:col>
      <xdr:colOff>165100</xdr:colOff>
      <xdr:row>55</xdr:row>
      <xdr:rowOff>146558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47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163085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2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8775</xdr:rowOff>
    </xdr:from>
    <xdr:to>
      <xdr:col>71</xdr:col>
      <xdr:colOff>177800</xdr:colOff>
      <xdr:row>56</xdr:row>
      <xdr:rowOff>170129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267075"/>
          <a:ext cx="889000" cy="50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45872</xdr:rowOff>
    </xdr:from>
    <xdr:to>
      <xdr:col>72</xdr:col>
      <xdr:colOff>38100</xdr:colOff>
      <xdr:row>56</xdr:row>
      <xdr:rowOff>147472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163999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2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149657</xdr:rowOff>
    </xdr:from>
    <xdr:to>
      <xdr:col>67</xdr:col>
      <xdr:colOff>101600</xdr:colOff>
      <xdr:row>56</xdr:row>
      <xdr:rowOff>79807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7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70934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67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151740</xdr:rowOff>
    </xdr:from>
    <xdr:to>
      <xdr:col>85</xdr:col>
      <xdr:colOff>177800</xdr:colOff>
      <xdr:row>55</xdr:row>
      <xdr:rowOff>81890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41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3167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26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22631</xdr:rowOff>
    </xdr:from>
    <xdr:to>
      <xdr:col>81</xdr:col>
      <xdr:colOff>101600</xdr:colOff>
      <xdr:row>56</xdr:row>
      <xdr:rowOff>124231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2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115358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1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46151</xdr:rowOff>
    </xdr:from>
    <xdr:to>
      <xdr:col>76</xdr:col>
      <xdr:colOff>165100</xdr:colOff>
      <xdr:row>55</xdr:row>
      <xdr:rowOff>147751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47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138878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6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119329</xdr:rowOff>
    </xdr:from>
    <xdr:to>
      <xdr:col>72</xdr:col>
      <xdr:colOff>38100</xdr:colOff>
      <xdr:row>57</xdr:row>
      <xdr:rowOff>49479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2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40606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1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129425</xdr:rowOff>
    </xdr:from>
    <xdr:to>
      <xdr:col>67</xdr:col>
      <xdr:colOff>101600</xdr:colOff>
      <xdr:row>54</xdr:row>
      <xdr:rowOff>59575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21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76102</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899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56627</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401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3304</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56627</xdr:rowOff>
    </xdr:from>
    <xdr:to>
      <xdr:col>86</xdr:col>
      <xdr:colOff>25400</xdr:colOff>
      <xdr:row>72</xdr:row>
      <xdr:rowOff>56627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40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30030</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060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7153</xdr:rowOff>
    </xdr:from>
    <xdr:to>
      <xdr:col>85</xdr:col>
      <xdr:colOff>177800</xdr:colOff>
      <xdr:row>77</xdr:row>
      <xdr:rowOff>108753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2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167904</xdr:rowOff>
    </xdr:from>
    <xdr:to>
      <xdr:col>81</xdr:col>
      <xdr:colOff>101600</xdr:colOff>
      <xdr:row>77</xdr:row>
      <xdr:rowOff>98054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114581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28276</xdr:rowOff>
    </xdr:from>
    <xdr:to>
      <xdr:col>76</xdr:col>
      <xdr:colOff>165100</xdr:colOff>
      <xdr:row>77</xdr:row>
      <xdr:rowOff>129876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2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146403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2403</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375503"/>
          <a:ext cx="889000" cy="13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22560</xdr:rowOff>
    </xdr:from>
    <xdr:to>
      <xdr:col>72</xdr:col>
      <xdr:colOff>38100</xdr:colOff>
      <xdr:row>77</xdr:row>
      <xdr:rowOff>124160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140687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29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52141</xdr:rowOff>
    </xdr:from>
    <xdr:to>
      <xdr:col>67</xdr:col>
      <xdr:colOff>101600</xdr:colOff>
      <xdr:row>73</xdr:row>
      <xdr:rowOff>153741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170268</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23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123053</xdr:rowOff>
    </xdr:from>
    <xdr:to>
      <xdr:col>67</xdr:col>
      <xdr:colOff>101600</xdr:colOff>
      <xdr:row>78</xdr:row>
      <xdr:rowOff>53203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2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44330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41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139979</xdr:rowOff>
    </xdr:from>
    <xdr:to>
      <xdr:col>85</xdr:col>
      <xdr:colOff>127000</xdr:colOff>
      <xdr:row>96</xdr:row>
      <xdr:rowOff>142711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599179"/>
          <a:ext cx="838200" cy="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110393</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22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76264</xdr:rowOff>
    </xdr:from>
    <xdr:to>
      <xdr:col>81</xdr:col>
      <xdr:colOff>50800</xdr:colOff>
      <xdr:row>96</xdr:row>
      <xdr:rowOff>142711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535464"/>
          <a:ext cx="889000" cy="6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99368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1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76264</xdr:rowOff>
    </xdr:from>
    <xdr:to>
      <xdr:col>76</xdr:col>
      <xdr:colOff>114300</xdr:colOff>
      <xdr:row>96</xdr:row>
      <xdr:rowOff>94399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535464"/>
          <a:ext cx="8890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120184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2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94399</xdr:rowOff>
    </xdr:from>
    <xdr:to>
      <xdr:col>71</xdr:col>
      <xdr:colOff>177800</xdr:colOff>
      <xdr:row>96</xdr:row>
      <xdr:rowOff>146686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553599"/>
          <a:ext cx="889000" cy="5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127703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2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138340</xdr:rowOff>
    </xdr:from>
    <xdr:to>
      <xdr:col>67</xdr:col>
      <xdr:colOff>101600</xdr:colOff>
      <xdr:row>96</xdr:row>
      <xdr:rowOff>68490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4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85017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20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89179</xdr:rowOff>
    </xdr:from>
    <xdr:to>
      <xdr:col>85</xdr:col>
      <xdr:colOff>177800</xdr:colOff>
      <xdr:row>97</xdr:row>
      <xdr:rowOff>19329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54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67606</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52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91911</xdr:rowOff>
    </xdr:from>
    <xdr:to>
      <xdr:col>81</xdr:col>
      <xdr:colOff>101600</xdr:colOff>
      <xdr:row>97</xdr:row>
      <xdr:rowOff>22061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55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13188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64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25464</xdr:rowOff>
    </xdr:from>
    <xdr:to>
      <xdr:col>76</xdr:col>
      <xdr:colOff>165100</xdr:colOff>
      <xdr:row>96</xdr:row>
      <xdr:rowOff>127064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48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118191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57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43599</xdr:rowOff>
    </xdr:from>
    <xdr:to>
      <xdr:col>72</xdr:col>
      <xdr:colOff>38100</xdr:colOff>
      <xdr:row>96</xdr:row>
      <xdr:rowOff>145199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50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136326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5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95886</xdr:rowOff>
    </xdr:from>
    <xdr:to>
      <xdr:col>67</xdr:col>
      <xdr:colOff>101600</xdr:colOff>
      <xdr:row>97</xdr:row>
      <xdr:rowOff>26036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55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17163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64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38625</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382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19118</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98,827</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％増加となった。これは合併振興基金の基金費の増加が主な要因である。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54,206</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40.6</a:t>
          </a:r>
          <a:r>
            <a:rPr kumimoji="1" lang="ja-JP" altLang="en-US" sz="1300">
              <a:latin typeface="ＭＳ Ｐゴシック" panose="020B0600070205080204" pitchFamily="50" charset="-128"/>
              <a:ea typeface="ＭＳ Ｐゴシック" panose="020B0600070205080204" pitchFamily="50" charset="-128"/>
            </a:rPr>
            <a:t>％の増加となった。産地生産基盤パワーアップ事業等を開始したことが主な要因である。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85,052</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24.7</a:t>
          </a:r>
          <a:r>
            <a:rPr kumimoji="1" lang="ja-JP" altLang="en-US" sz="1300">
              <a:latin typeface="ＭＳ Ｐゴシック" panose="020B0600070205080204" pitchFamily="50" charset="-128"/>
              <a:ea typeface="ＭＳ Ｐゴシック" panose="020B0600070205080204" pitchFamily="50" charset="-128"/>
            </a:rPr>
            <a:t>％の増加となった。令和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年度から小中学校大規模改修事業を開始したことが主な要因である。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186,655</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％の増加となった。生活保護事業の扶助費の増加が主な要因である。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39,863</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％の減少となった。新型コロナウイルス予防接種事業に関する予防費の減少が主な要因である。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73,610</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％の減少となった。合併特例債対象事業及び過疎債対象の道路新設改良費の減少が主な要因である。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茨城県稲敷市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実質収支額については、標準財政規模に占める割合が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％台で推移しており、令和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年度においては</a:t>
          </a:r>
          <a:r>
            <a:rPr kumimoji="1" lang="en-US" altLang="ja-JP" sz="1400">
              <a:latin typeface="ＭＳ ゴシック" pitchFamily="49" charset="-128"/>
              <a:ea typeface="ＭＳ ゴシック" pitchFamily="49" charset="-128"/>
            </a:rPr>
            <a:t>5.99</a:t>
          </a:r>
          <a:r>
            <a:rPr kumimoji="1" lang="ja-JP" altLang="en-US" sz="1400">
              <a:latin typeface="ＭＳ ゴシック" pitchFamily="49" charset="-128"/>
              <a:ea typeface="ＭＳ ゴシック" pitchFamily="49" charset="-128"/>
            </a:rPr>
            <a:t>％と前年度と比較して</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％の減少となった。実質単年度収支については</a:t>
          </a:r>
          <a:r>
            <a:rPr kumimoji="1" lang="en-US" altLang="ja-JP" sz="1400">
              <a:latin typeface="ＭＳ ゴシック" pitchFamily="49" charset="-128"/>
              <a:ea typeface="ＭＳ ゴシック" pitchFamily="49" charset="-128"/>
            </a:rPr>
            <a:t>0.63</a:t>
          </a:r>
          <a:r>
            <a:rPr kumimoji="1" lang="ja-JP" altLang="en-US" sz="1400">
              <a:latin typeface="ＭＳ ゴシック" pitchFamily="49" charset="-128"/>
              <a:ea typeface="ＭＳ ゴシック" pitchFamily="49" charset="-128"/>
            </a:rPr>
            <a:t>％の減少となった。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財政調整基金については、令和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年度は前年度に引き続き取り崩しは行わなかったが、今後も歳出の見直しと財源確保を継続し健全な財政運営に努めていく。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茨城県稲敷市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全ての会計で赤字はなく、健全な財政状況である。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一般会計については、単年度収支が</a:t>
          </a:r>
          <a:r>
            <a:rPr kumimoji="1" lang="en-US" altLang="ja-JP" sz="1400">
              <a:latin typeface="ＭＳ ゴシック" pitchFamily="49" charset="-128"/>
              <a:ea typeface="ＭＳ ゴシック" pitchFamily="49" charset="-128"/>
            </a:rPr>
            <a:t>128</a:t>
          </a:r>
          <a:r>
            <a:rPr kumimoji="1" lang="ja-JP" altLang="en-US" sz="1400">
              <a:latin typeface="ＭＳ ゴシック" pitchFamily="49" charset="-128"/>
              <a:ea typeface="ＭＳ ゴシック" pitchFamily="49" charset="-128"/>
            </a:rPr>
            <a:t>百万円増加したため、標準財政規模比で</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ポイント減少となっている。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水道事業会計について、平成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年の復旧事業債以降に企業債の借り入れがなく、元利償還金が少額であることから、実質収支は例年最も大きい傾向にある。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その他、変動の大きい会計は工業用水道事業で、標準財政規模比で</a:t>
          </a:r>
          <a:r>
            <a:rPr kumimoji="1" lang="en-US" altLang="ja-JP" sz="1400">
              <a:latin typeface="ＭＳ ゴシック" pitchFamily="49" charset="-128"/>
              <a:ea typeface="ＭＳ ゴシック" pitchFamily="49" charset="-128"/>
            </a:rPr>
            <a:t>0.44</a:t>
          </a:r>
          <a:r>
            <a:rPr kumimoji="1" lang="ja-JP" altLang="en-US" sz="1400">
              <a:latin typeface="ＭＳ ゴシック" pitchFamily="49" charset="-128"/>
              <a:ea typeface="ＭＳ ゴシック" pitchFamily="49" charset="-128"/>
            </a:rPr>
            <a:t>ポイントの減少となっている。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今後、一般会計については将来負担に備えた財政調整基金の取り崩しを行うことにより、標準財政規模比で</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前後で推移していくことが見込まれる。特別会計については、大きな変動要素は見込まれていないが、下水道事業については施設更新経費などを見据え、一般会計からの繰入金に頼らない事業体制を構築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B1" workbookViewId="0">
      <selection activeCell="B1" sqref="B1:DI1"/>
    </sheetView>
  </sheetViews>
  <sheetFormatPr defaultColWidth="0" defaultRowHeight="10.5" zeroHeight="1" x14ac:dyDescent="0.25"/>
  <cols>
    <col min="1" max="11" width="2.1328125" style="168" customWidth="1"/>
    <col min="12" max="12" width="2.265625" style="168" customWidth="1"/>
    <col min="13" max="17" width="2.3984375" style="168" customWidth="1"/>
    <col min="18" max="119" width="2.1328125" style="168" customWidth="1"/>
    <col min="120" max="16384" width="0" style="168" hidden="1"/>
  </cols>
  <sheetData>
    <row r="1" spans="1:119" ht="33" customHeight="1" x14ac:dyDescent="0.2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3.25" thickBot="1" x14ac:dyDescent="0.3">
      <c r="B2" s="170" t="s">
        <v>77</v>
      </c>
      <c r="C2" s="170"/>
      <c r="D2" s="171"/>
    </row>
    <row r="3" spans="1:119" ht="18.75" customHeight="1" thickBot="1" x14ac:dyDescent="0.3">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24602224</v>
      </c>
      <c r="BO4" s="371"/>
      <c r="BP4" s="371"/>
      <c r="BQ4" s="371"/>
      <c r="BR4" s="371"/>
      <c r="BS4" s="371"/>
      <c r="BT4" s="371"/>
      <c r="BU4" s="372"/>
      <c r="BV4" s="370">
        <v>23288258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5.6</v>
      </c>
      <c r="CU4" s="377"/>
      <c r="CV4" s="377"/>
      <c r="CW4" s="377"/>
      <c r="CX4" s="377"/>
      <c r="CY4" s="377"/>
      <c r="CZ4" s="377"/>
      <c r="DA4" s="378"/>
      <c r="DB4" s="376">
        <v>6.6</v>
      </c>
      <c r="DC4" s="377"/>
      <c r="DD4" s="377"/>
      <c r="DE4" s="377"/>
      <c r="DF4" s="377"/>
      <c r="DG4" s="377"/>
      <c r="DH4" s="377"/>
      <c r="DI4" s="378"/>
    </row>
    <row r="5" spans="1:119" ht="18.75" customHeight="1" x14ac:dyDescent="0.2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23701345</v>
      </c>
      <c r="BO5" s="408"/>
      <c r="BP5" s="408"/>
      <c r="BQ5" s="408"/>
      <c r="BR5" s="408"/>
      <c r="BS5" s="408"/>
      <c r="BT5" s="408"/>
      <c r="BU5" s="409"/>
      <c r="BV5" s="407">
        <v>22078104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90.8</v>
      </c>
      <c r="CU5" s="405"/>
      <c r="CV5" s="405"/>
      <c r="CW5" s="405"/>
      <c r="CX5" s="405"/>
      <c r="CY5" s="405"/>
      <c r="CZ5" s="405"/>
      <c r="DA5" s="406"/>
      <c r="DB5" s="404">
        <v>89</v>
      </c>
      <c r="DC5" s="405"/>
      <c r="DD5" s="405"/>
      <c r="DE5" s="405"/>
      <c r="DF5" s="405"/>
      <c r="DG5" s="405"/>
      <c r="DH5" s="405"/>
      <c r="DI5" s="406"/>
    </row>
    <row r="6" spans="1:119" ht="18.75" customHeight="1" x14ac:dyDescent="0.2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900879</v>
      </c>
      <c r="BO6" s="408"/>
      <c r="BP6" s="408"/>
      <c r="BQ6" s="408"/>
      <c r="BR6" s="408"/>
      <c r="BS6" s="408"/>
      <c r="BT6" s="408"/>
      <c r="BU6" s="409"/>
      <c r="BV6" s="407">
        <v>1210154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91.1</v>
      </c>
      <c r="CU6" s="445"/>
      <c r="CV6" s="445"/>
      <c r="CW6" s="445"/>
      <c r="CX6" s="445"/>
      <c r="CY6" s="445"/>
      <c r="CZ6" s="445"/>
      <c r="DA6" s="446"/>
      <c r="DB6" s="444">
        <v>89.6</v>
      </c>
      <c r="DC6" s="445"/>
      <c r="DD6" s="445"/>
      <c r="DE6" s="445"/>
      <c r="DF6" s="445"/>
      <c r="DG6" s="445"/>
      <c r="DH6" s="445"/>
      <c r="DI6" s="446"/>
    </row>
    <row r="7" spans="1:119" ht="18.75" customHeight="1" x14ac:dyDescent="0.2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138251</v>
      </c>
      <c r="BO7" s="408"/>
      <c r="BP7" s="408"/>
      <c r="BQ7" s="408"/>
      <c r="BR7" s="408"/>
      <c r="BS7" s="408"/>
      <c r="BT7" s="408"/>
      <c r="BU7" s="409"/>
      <c r="BV7" s="407">
        <v>318729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13649453</v>
      </c>
      <c r="CU7" s="408"/>
      <c r="CV7" s="408"/>
      <c r="CW7" s="408"/>
      <c r="CX7" s="408"/>
      <c r="CY7" s="408"/>
      <c r="CZ7" s="408"/>
      <c r="DA7" s="409"/>
      <c r="DB7" s="407">
        <v>13440271</v>
      </c>
      <c r="DC7" s="408"/>
      <c r="DD7" s="408"/>
      <c r="DE7" s="408"/>
      <c r="DF7" s="408"/>
      <c r="DG7" s="408"/>
      <c r="DH7" s="408"/>
      <c r="DI7" s="409"/>
    </row>
    <row r="8" spans="1:119" ht="18.75" customHeight="1" thickBot="1" x14ac:dyDescent="0.3">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762628</v>
      </c>
      <c r="BO8" s="408"/>
      <c r="BP8" s="408"/>
      <c r="BQ8" s="408"/>
      <c r="BR8" s="408"/>
      <c r="BS8" s="408"/>
      <c r="BT8" s="408"/>
      <c r="BU8" s="409"/>
      <c r="BV8" s="407">
        <v>891425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0.47</v>
      </c>
      <c r="CU8" s="448"/>
      <c r="CV8" s="448"/>
      <c r="CW8" s="448"/>
      <c r="CX8" s="448"/>
      <c r="CY8" s="448"/>
      <c r="CZ8" s="448"/>
      <c r="DA8" s="449"/>
      <c r="DB8" s="447">
        <v>0.47</v>
      </c>
      <c r="DC8" s="448"/>
      <c r="DD8" s="448"/>
      <c r="DE8" s="448"/>
      <c r="DF8" s="448"/>
      <c r="DG8" s="448"/>
      <c r="DH8" s="448"/>
      <c r="DI8" s="449"/>
    </row>
    <row r="9" spans="1:119" ht="18.75" customHeight="1" thickBot="1" x14ac:dyDescent="0.3">
      <c r="A9" s="169"/>
      <c r="B9" s="401" t="s">
        <v>106</v>
      </c>
      <c r="C9" s="402"/>
      <c r="D9" s="402"/>
      <c r="E9" s="402"/>
      <c r="F9" s="402"/>
      <c r="G9" s="402"/>
      <c r="H9" s="402"/>
      <c r="I9" s="402"/>
      <c r="J9" s="402"/>
      <c r="K9" s="450"/>
      <c r="L9" s="451" t="s">
        <v>107</v>
      </c>
      <c r="M9" s="452"/>
      <c r="N9" s="452"/>
      <c r="O9" s="452"/>
      <c r="P9" s="452"/>
      <c r="Q9" s="453"/>
      <c r="R9" s="454">
        <v>39039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-128797</v>
      </c>
      <c r="BO9" s="408"/>
      <c r="BP9" s="408"/>
      <c r="BQ9" s="408"/>
      <c r="BR9" s="408"/>
      <c r="BS9" s="408"/>
      <c r="BT9" s="408"/>
      <c r="BU9" s="409"/>
      <c r="BV9" s="407">
        <v>-41571</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13.8</v>
      </c>
      <c r="CU9" s="405"/>
      <c r="CV9" s="405"/>
      <c r="CW9" s="405"/>
      <c r="CX9" s="405"/>
      <c r="CY9" s="405"/>
      <c r="CZ9" s="405"/>
      <c r="DA9" s="406"/>
      <c r="DB9" s="404">
        <v>14.2</v>
      </c>
      <c r="DC9" s="405"/>
      <c r="DD9" s="405"/>
      <c r="DE9" s="405"/>
      <c r="DF9" s="405"/>
      <c r="DG9" s="405"/>
      <c r="DH9" s="405"/>
      <c r="DI9" s="406"/>
    </row>
    <row r="10" spans="1:119" ht="18.75" customHeight="1" thickBot="1" x14ac:dyDescent="0.3">
      <c r="A10" s="169"/>
      <c r="B10" s="401"/>
      <c r="C10" s="402"/>
      <c r="D10" s="402"/>
      <c r="E10" s="402"/>
      <c r="F10" s="402"/>
      <c r="G10" s="402"/>
      <c r="H10" s="402"/>
      <c r="I10" s="402"/>
      <c r="J10" s="402"/>
      <c r="K10" s="450"/>
      <c r="L10" s="457" t="s">
        <v>112</v>
      </c>
      <c r="M10" s="437"/>
      <c r="N10" s="437"/>
      <c r="O10" s="437"/>
      <c r="P10" s="437"/>
      <c r="Q10" s="438"/>
      <c r="R10" s="458">
        <v>42810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7099</v>
      </c>
      <c r="BO10" s="408"/>
      <c r="BP10" s="408"/>
      <c r="BQ10" s="408"/>
      <c r="BR10" s="408"/>
      <c r="BS10" s="408"/>
      <c r="BT10" s="408"/>
      <c r="BU10" s="409"/>
      <c r="BV10" s="407">
        <v>6221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3">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5">
      <c r="A12" s="169"/>
      <c r="B12" s="467" t="s">
        <v>123</v>
      </c>
      <c r="C12" s="468"/>
      <c r="D12" s="468"/>
      <c r="E12" s="468"/>
      <c r="F12" s="468"/>
      <c r="G12" s="468"/>
      <c r="H12" s="468"/>
      <c r="I12" s="468"/>
      <c r="J12" s="468"/>
      <c r="K12" s="469"/>
      <c r="L12" s="476" t="s">
        <v>124</v>
      </c>
      <c r="M12" s="477"/>
      <c r="N12" s="477"/>
      <c r="O12" s="477"/>
      <c r="P12" s="477"/>
      <c r="Q12" s="478"/>
      <c r="R12" s="479">
        <v>37012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5">
      <c r="A13" s="169"/>
      <c r="B13" s="470"/>
      <c r="C13" s="471"/>
      <c r="D13" s="471"/>
      <c r="E13" s="471"/>
      <c r="F13" s="471"/>
      <c r="G13" s="471"/>
      <c r="H13" s="471"/>
      <c r="I13" s="471"/>
      <c r="J13" s="471"/>
      <c r="K13" s="472"/>
      <c r="L13" s="178"/>
      <c r="M13" s="498" t="s">
        <v>130</v>
      </c>
      <c r="N13" s="499"/>
      <c r="O13" s="499"/>
      <c r="P13" s="499"/>
      <c r="Q13" s="500"/>
      <c r="R13" s="491">
        <v>35232</v>
      </c>
      <c r="S13" s="492"/>
      <c r="T13" s="492"/>
      <c r="U13" s="492"/>
      <c r="V13" s="493"/>
      <c r="W13" s="423" t="s">
        <v>131</v>
      </c>
      <c r="X13" s="424"/>
      <c r="Y13" s="424"/>
      <c r="Z13" s="424"/>
      <c r="AA13" s="424"/>
      <c r="AB13" s="414"/>
      <c r="AC13" s="458">
        <v>1557</v>
      </c>
      <c r="AD13" s="459"/>
      <c r="AE13" s="459"/>
      <c r="AF13" s="459"/>
      <c r="AG13" s="501"/>
      <c r="AH13" s="458">
        <v>1714</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-121698</v>
      </c>
      <c r="BO13" s="408"/>
      <c r="BP13" s="408"/>
      <c r="BQ13" s="408"/>
      <c r="BR13" s="408"/>
      <c r="BS13" s="408"/>
      <c r="BT13" s="408"/>
      <c r="BU13" s="409"/>
      <c r="BV13" s="407">
        <v>-35350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8.5</v>
      </c>
      <c r="CU13" s="405"/>
      <c r="CV13" s="405"/>
      <c r="CW13" s="405"/>
      <c r="CX13" s="405"/>
      <c r="CY13" s="405"/>
      <c r="CZ13" s="405"/>
      <c r="DA13" s="406"/>
      <c r="DB13" s="404">
        <v>8.9</v>
      </c>
      <c r="DC13" s="405"/>
      <c r="DD13" s="405"/>
      <c r="DE13" s="405"/>
      <c r="DF13" s="405"/>
      <c r="DG13" s="405"/>
      <c r="DH13" s="405"/>
      <c r="DI13" s="406"/>
    </row>
    <row r="14" spans="1:119" ht="18.75" customHeight="1" thickBot="1" x14ac:dyDescent="0.3">
      <c r="A14" s="169"/>
      <c r="B14" s="470"/>
      <c r="C14" s="471"/>
      <c r="D14" s="471"/>
      <c r="E14" s="471"/>
      <c r="F14" s="471"/>
      <c r="G14" s="471"/>
      <c r="H14" s="471"/>
      <c r="I14" s="471"/>
      <c r="J14" s="471"/>
      <c r="K14" s="472"/>
      <c r="L14" s="488" t="s">
        <v>135</v>
      </c>
      <c r="M14" s="489"/>
      <c r="N14" s="489"/>
      <c r="O14" s="489"/>
      <c r="P14" s="489"/>
      <c r="Q14" s="490"/>
      <c r="R14" s="491">
        <v>37692</v>
      </c>
      <c r="S14" s="492"/>
      <c r="T14" s="492"/>
      <c r="U14" s="492"/>
      <c r="V14" s="493"/>
      <c r="W14" s="397"/>
      <c r="X14" s="398"/>
      <c r="Y14" s="398"/>
      <c r="Z14" s="398"/>
      <c r="AA14" s="398"/>
      <c r="AB14" s="387"/>
      <c r="AC14" s="494">
        <v>8.6</v>
      </c>
      <c r="AD14" s="495"/>
      <c r="AE14" s="495"/>
      <c r="AF14" s="495"/>
      <c r="AG14" s="496"/>
      <c r="AH14" s="494">
        <v>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5">
      <c r="A15" s="169"/>
      <c r="B15" s="470"/>
      <c r="C15" s="471"/>
      <c r="D15" s="471"/>
      <c r="E15" s="471"/>
      <c r="F15" s="471"/>
      <c r="G15" s="471"/>
      <c r="H15" s="471"/>
      <c r="I15" s="471"/>
      <c r="J15" s="471"/>
      <c r="K15" s="472"/>
      <c r="L15" s="178"/>
      <c r="M15" s="498" t="s">
        <v>130</v>
      </c>
      <c r="N15" s="499"/>
      <c r="O15" s="499"/>
      <c r="P15" s="499"/>
      <c r="Q15" s="500"/>
      <c r="R15" s="491">
        <v>36079</v>
      </c>
      <c r="S15" s="492"/>
      <c r="T15" s="492"/>
      <c r="U15" s="492"/>
      <c r="V15" s="493"/>
      <c r="W15" s="423" t="s">
        <v>137</v>
      </c>
      <c r="X15" s="424"/>
      <c r="Y15" s="424"/>
      <c r="Z15" s="424"/>
      <c r="AA15" s="424"/>
      <c r="AB15" s="414"/>
      <c r="AC15" s="458">
        <v>5960</v>
      </c>
      <c r="AD15" s="459"/>
      <c r="AE15" s="459"/>
      <c r="AF15" s="459"/>
      <c r="AG15" s="501"/>
      <c r="AH15" s="458">
        <v>6248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5771144</v>
      </c>
      <c r="BO15" s="371"/>
      <c r="BP15" s="371"/>
      <c r="BQ15" s="371"/>
      <c r="BR15" s="371"/>
      <c r="BS15" s="371"/>
      <c r="BT15" s="371"/>
      <c r="BU15" s="372"/>
      <c r="BV15" s="370">
        <v>5646328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32.9</v>
      </c>
      <c r="AD16" s="495"/>
      <c r="AE16" s="495"/>
      <c r="AF16" s="495"/>
      <c r="AG16" s="496"/>
      <c r="AH16" s="494">
        <v>32.799999999999997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12135659</v>
      </c>
      <c r="BO16" s="408"/>
      <c r="BP16" s="408"/>
      <c r="BQ16" s="408"/>
      <c r="BR16" s="408"/>
      <c r="BS16" s="408"/>
      <c r="BT16" s="408"/>
      <c r="BU16" s="409"/>
      <c r="BV16" s="407">
        <v>11912444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3">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10591</v>
      </c>
      <c r="AD17" s="459"/>
      <c r="AE17" s="459"/>
      <c r="AF17" s="459"/>
      <c r="AG17" s="501"/>
      <c r="AH17" s="458">
        <v>11094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7246779</v>
      </c>
      <c r="BO17" s="408"/>
      <c r="BP17" s="408"/>
      <c r="BQ17" s="408"/>
      <c r="BR17" s="408"/>
      <c r="BS17" s="408"/>
      <c r="BT17" s="408"/>
      <c r="BU17" s="409"/>
      <c r="BV17" s="407">
        <v>7080488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3">
      <c r="A18" s="169"/>
      <c r="B18" s="529" t="s">
        <v>147</v>
      </c>
      <c r="C18" s="450"/>
      <c r="D18" s="450"/>
      <c r="E18" s="530"/>
      <c r="F18" s="530"/>
      <c r="G18" s="530"/>
      <c r="H18" s="530"/>
      <c r="I18" s="530"/>
      <c r="J18" s="530"/>
      <c r="K18" s="530"/>
      <c r="L18" s="531">
        <v>205.81</v>
      </c>
      <c r="M18" s="531"/>
      <c r="N18" s="531"/>
      <c r="O18" s="531"/>
      <c r="P18" s="531"/>
      <c r="Q18" s="531"/>
      <c r="R18" s="532"/>
      <c r="S18" s="532"/>
      <c r="T18" s="532"/>
      <c r="U18" s="532"/>
      <c r="V18" s="533"/>
      <c r="W18" s="425"/>
      <c r="X18" s="426"/>
      <c r="Y18" s="426"/>
      <c r="Z18" s="426"/>
      <c r="AA18" s="426"/>
      <c r="AB18" s="417"/>
      <c r="AC18" s="534">
        <v>58.5</v>
      </c>
      <c r="AD18" s="535"/>
      <c r="AE18" s="535"/>
      <c r="AF18" s="535"/>
      <c r="AG18" s="536"/>
      <c r="AH18" s="534">
        <v>58.2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12427523</v>
      </c>
      <c r="BO18" s="408"/>
      <c r="BP18" s="408"/>
      <c r="BQ18" s="408"/>
      <c r="BR18" s="408"/>
      <c r="BS18" s="408"/>
      <c r="BT18" s="408"/>
      <c r="BU18" s="409"/>
      <c r="BV18" s="407">
        <v>12031043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3">
      <c r="A19" s="169"/>
      <c r="B19" s="529" t="s">
        <v>149</v>
      </c>
      <c r="C19" s="450"/>
      <c r="D19" s="450"/>
      <c r="E19" s="530"/>
      <c r="F19" s="530"/>
      <c r="G19" s="530"/>
      <c r="H19" s="530"/>
      <c r="I19" s="530"/>
      <c r="J19" s="530"/>
      <c r="K19" s="530"/>
      <c r="L19" s="538">
        <v>190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16399886</v>
      </c>
      <c r="BO19" s="408"/>
      <c r="BP19" s="408"/>
      <c r="BQ19" s="408"/>
      <c r="BR19" s="408"/>
      <c r="BS19" s="408"/>
      <c r="BT19" s="408"/>
      <c r="BU19" s="409"/>
      <c r="BV19" s="407">
        <v>16230317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3">
      <c r="A20" s="169"/>
      <c r="B20" s="529" t="s">
        <v>151</v>
      </c>
      <c r="C20" s="450"/>
      <c r="D20" s="450"/>
      <c r="E20" s="530"/>
      <c r="F20" s="530"/>
      <c r="G20" s="530"/>
      <c r="H20" s="530"/>
      <c r="I20" s="530"/>
      <c r="J20" s="530"/>
      <c r="K20" s="530"/>
      <c r="L20" s="538">
        <v>14552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3">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22954528</v>
      </c>
      <c r="BO22" s="371"/>
      <c r="BP22" s="371"/>
      <c r="BQ22" s="371"/>
      <c r="BR22" s="371"/>
      <c r="BS22" s="371"/>
      <c r="BT22" s="371"/>
      <c r="BU22" s="372"/>
      <c r="BV22" s="370">
        <v>23090734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11201480</v>
      </c>
      <c r="BO23" s="408"/>
      <c r="BP23" s="408"/>
      <c r="BQ23" s="408"/>
      <c r="BR23" s="408"/>
      <c r="BS23" s="408"/>
      <c r="BT23" s="408"/>
      <c r="BU23" s="409"/>
      <c r="BV23" s="407">
        <v>10871042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3">
      <c r="A24" s="169"/>
      <c r="B24" s="578"/>
      <c r="C24" s="554"/>
      <c r="D24" s="555"/>
      <c r="E24" s="457" t="s">
        <v>161</v>
      </c>
      <c r="F24" s="437"/>
      <c r="G24" s="437"/>
      <c r="H24" s="437"/>
      <c r="I24" s="437"/>
      <c r="J24" s="437"/>
      <c r="K24" s="438"/>
      <c r="L24" s="458">
        <v>1</v>
      </c>
      <c r="M24" s="459"/>
      <c r="N24" s="459"/>
      <c r="O24" s="459"/>
      <c r="P24" s="501"/>
      <c r="Q24" s="458">
        <v>7800</v>
      </c>
      <c r="R24" s="459"/>
      <c r="S24" s="459"/>
      <c r="T24" s="459"/>
      <c r="U24" s="459"/>
      <c r="V24" s="501"/>
      <c r="W24" s="553"/>
      <c r="X24" s="554"/>
      <c r="Y24" s="555"/>
      <c r="Z24" s="457" t="s">
        <v>162</v>
      </c>
      <c r="AA24" s="437"/>
      <c r="AB24" s="437"/>
      <c r="AC24" s="437"/>
      <c r="AD24" s="437"/>
      <c r="AE24" s="437"/>
      <c r="AF24" s="437"/>
      <c r="AG24" s="438"/>
      <c r="AH24" s="458">
        <v>292</v>
      </c>
      <c r="AI24" s="459"/>
      <c r="AJ24" s="459"/>
      <c r="AK24" s="459"/>
      <c r="AL24" s="501"/>
      <c r="AM24" s="458">
        <v>917172</v>
      </c>
      <c r="AN24" s="459"/>
      <c r="AO24" s="459"/>
      <c r="AP24" s="459"/>
      <c r="AQ24" s="459"/>
      <c r="AR24" s="501"/>
      <c r="AS24" s="458">
        <v>3141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15349445</v>
      </c>
      <c r="BO24" s="408"/>
      <c r="BP24" s="408"/>
      <c r="BQ24" s="408"/>
      <c r="BR24" s="408"/>
      <c r="BS24" s="408"/>
      <c r="BT24" s="408"/>
      <c r="BU24" s="409"/>
      <c r="BV24" s="407">
        <v>14692908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5">
      <c r="A25" s="169"/>
      <c r="B25" s="578"/>
      <c r="C25" s="554"/>
      <c r="D25" s="555"/>
      <c r="E25" s="457" t="s">
        <v>164</v>
      </c>
      <c r="F25" s="437"/>
      <c r="G25" s="437"/>
      <c r="H25" s="437"/>
      <c r="I25" s="437"/>
      <c r="J25" s="437"/>
      <c r="K25" s="438"/>
      <c r="L25" s="458">
        <v>1</v>
      </c>
      <c r="M25" s="459"/>
      <c r="N25" s="459"/>
      <c r="O25" s="459"/>
      <c r="P25" s="501"/>
      <c r="Q25" s="458">
        <v>6800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2031971</v>
      </c>
      <c r="BO25" s="371"/>
      <c r="BP25" s="371"/>
      <c r="BQ25" s="371"/>
      <c r="BR25" s="371"/>
      <c r="BS25" s="371"/>
      <c r="BT25" s="371"/>
      <c r="BU25" s="372"/>
      <c r="BV25" s="370">
        <v>2190339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5">
      <c r="A26" s="169"/>
      <c r="B26" s="578"/>
      <c r="C26" s="554"/>
      <c r="D26" s="555"/>
      <c r="E26" s="457" t="s">
        <v>167</v>
      </c>
      <c r="F26" s="437"/>
      <c r="G26" s="437"/>
      <c r="H26" s="437"/>
      <c r="I26" s="437"/>
      <c r="J26" s="437"/>
      <c r="K26" s="438"/>
      <c r="L26" s="458">
        <v>1</v>
      </c>
      <c r="M26" s="459"/>
      <c r="N26" s="459"/>
      <c r="O26" s="459"/>
      <c r="P26" s="501"/>
      <c r="Q26" s="458">
        <v>6400</v>
      </c>
      <c r="R26" s="459"/>
      <c r="S26" s="459"/>
      <c r="T26" s="459"/>
      <c r="U26" s="459"/>
      <c r="V26" s="501"/>
      <c r="W26" s="553"/>
      <c r="X26" s="554"/>
      <c r="Y26" s="555"/>
      <c r="Z26" s="457" t="s">
        <v>168</v>
      </c>
      <c r="AA26" s="559"/>
      <c r="AB26" s="559"/>
      <c r="AC26" s="559"/>
      <c r="AD26" s="559"/>
      <c r="AE26" s="559"/>
      <c r="AF26" s="559"/>
      <c r="AG26" s="560"/>
      <c r="AH26" s="458">
        <v>3</v>
      </c>
      <c r="AI26" s="459"/>
      <c r="AJ26" s="459"/>
      <c r="AK26" s="459"/>
      <c r="AL26" s="501"/>
      <c r="AM26" s="458">
        <v>7623</v>
      </c>
      <c r="AN26" s="459"/>
      <c r="AO26" s="459"/>
      <c r="AP26" s="459"/>
      <c r="AQ26" s="459"/>
      <c r="AR26" s="501"/>
      <c r="AS26" s="458">
        <v>2541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3">
      <c r="A27" s="169"/>
      <c r="B27" s="578"/>
      <c r="C27" s="554"/>
      <c r="D27" s="555"/>
      <c r="E27" s="457" t="s">
        <v>170</v>
      </c>
      <c r="F27" s="437"/>
      <c r="G27" s="437"/>
      <c r="H27" s="437"/>
      <c r="I27" s="437"/>
      <c r="J27" s="437"/>
      <c r="K27" s="438"/>
      <c r="L27" s="458">
        <v>1</v>
      </c>
      <c r="M27" s="459"/>
      <c r="N27" s="459"/>
      <c r="O27" s="459"/>
      <c r="P27" s="501"/>
      <c r="Q27" s="458">
        <v>4200</v>
      </c>
      <c r="R27" s="459"/>
      <c r="S27" s="459"/>
      <c r="T27" s="459"/>
      <c r="U27" s="459"/>
      <c r="V27" s="501"/>
      <c r="W27" s="553"/>
      <c r="X27" s="554"/>
      <c r="Y27" s="555"/>
      <c r="Z27" s="457" t="s">
        <v>171</v>
      </c>
      <c r="AA27" s="437"/>
      <c r="AB27" s="437"/>
      <c r="AC27" s="437"/>
      <c r="AD27" s="437"/>
      <c r="AE27" s="437"/>
      <c r="AF27" s="437"/>
      <c r="AG27" s="438"/>
      <c r="AH27" s="458">
        <v>46</v>
      </c>
      <c r="AI27" s="459"/>
      <c r="AJ27" s="459"/>
      <c r="AK27" s="459"/>
      <c r="AL27" s="501"/>
      <c r="AM27" s="458">
        <v>127374</v>
      </c>
      <c r="AN27" s="459"/>
      <c r="AO27" s="459"/>
      <c r="AP27" s="459"/>
      <c r="AQ27" s="459"/>
      <c r="AR27" s="501"/>
      <c r="AS27" s="458">
        <v>2769</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5">
      <c r="A28" s="169"/>
      <c r="B28" s="578"/>
      <c r="C28" s="554"/>
      <c r="D28" s="555"/>
      <c r="E28" s="457" t="s">
        <v>173</v>
      </c>
      <c r="F28" s="437"/>
      <c r="G28" s="437"/>
      <c r="H28" s="437"/>
      <c r="I28" s="437"/>
      <c r="J28" s="437"/>
      <c r="K28" s="438"/>
      <c r="L28" s="458">
        <v>1</v>
      </c>
      <c r="M28" s="459"/>
      <c r="N28" s="459"/>
      <c r="O28" s="459"/>
      <c r="P28" s="501"/>
      <c r="Q28" s="458">
        <v>3800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3092118</v>
      </c>
      <c r="BO28" s="371"/>
      <c r="BP28" s="371"/>
      <c r="BQ28" s="371"/>
      <c r="BR28" s="371"/>
      <c r="BS28" s="371"/>
      <c r="BT28" s="371"/>
      <c r="BU28" s="372"/>
      <c r="BV28" s="370">
        <v>3085019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5">
      <c r="A29" s="169"/>
      <c r="B29" s="578"/>
      <c r="C29" s="554"/>
      <c r="D29" s="555"/>
      <c r="E29" s="457" t="s">
        <v>176</v>
      </c>
      <c r="F29" s="437"/>
      <c r="G29" s="437"/>
      <c r="H29" s="437"/>
      <c r="I29" s="437"/>
      <c r="J29" s="437"/>
      <c r="K29" s="438"/>
      <c r="L29" s="458">
        <v>18</v>
      </c>
      <c r="M29" s="459"/>
      <c r="N29" s="459"/>
      <c r="O29" s="459"/>
      <c r="P29" s="501"/>
      <c r="Q29" s="458">
        <v>3600</v>
      </c>
      <c r="R29" s="459"/>
      <c r="S29" s="459"/>
      <c r="T29" s="459"/>
      <c r="U29" s="459"/>
      <c r="V29" s="501"/>
      <c r="W29" s="556"/>
      <c r="X29" s="557"/>
      <c r="Y29" s="558"/>
      <c r="Z29" s="457" t="s">
        <v>177</v>
      </c>
      <c r="AA29" s="437"/>
      <c r="AB29" s="437"/>
      <c r="AC29" s="437"/>
      <c r="AD29" s="437"/>
      <c r="AE29" s="437"/>
      <c r="AF29" s="437"/>
      <c r="AG29" s="438"/>
      <c r="AH29" s="458">
        <v>338</v>
      </c>
      <c r="AI29" s="459"/>
      <c r="AJ29" s="459"/>
      <c r="AK29" s="459"/>
      <c r="AL29" s="501"/>
      <c r="AM29" s="458">
        <v>1044546</v>
      </c>
      <c r="AN29" s="459"/>
      <c r="AO29" s="459"/>
      <c r="AP29" s="459"/>
      <c r="AQ29" s="459"/>
      <c r="AR29" s="501"/>
      <c r="AS29" s="458">
        <v>3090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2365944</v>
      </c>
      <c r="BO29" s="408"/>
      <c r="BP29" s="408"/>
      <c r="BQ29" s="408"/>
      <c r="BR29" s="408"/>
      <c r="BS29" s="408"/>
      <c r="BT29" s="408"/>
      <c r="BU29" s="409"/>
      <c r="BV29" s="407">
        <v>2271085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3">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7514716</v>
      </c>
      <c r="BO30" s="527"/>
      <c r="BP30" s="527"/>
      <c r="BQ30" s="527"/>
      <c r="BR30" s="527"/>
      <c r="BS30" s="527"/>
      <c r="BT30" s="527"/>
      <c r="BU30" s="528"/>
      <c r="BV30" s="526">
        <v>6899009</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5">
      <c r="A31" s="169"/>
      <c r="B31" s="191"/>
      <c r="DI31" s="192"/>
    </row>
    <row r="32" spans="1:113" ht="13.5" customHeight="1" x14ac:dyDescent="0.2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稲敷市国民健康保険特別会計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IF('各会計、関係団体の財政状況及び健全化判断比率'!B32="","",'各会計、関係団体の財政状況及び健全化判断比率'!B32)</f>
        <v>稲敷市水道事業会計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茨城県市町村総合事務組合（一般会計）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20</v>
      </c>
      <c r="CP34" s="597"/>
      <c r="CQ34" s="598" t="str">
        <f>IF('各会計、関係団体の財政状況及び健全化判断比率'!BS7="","",'各会計、関係団体の財政状況及び健全化判断比率'!BS7)</f>
        <v>稲敷市農業公社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5">
      <c r="A35" s="169"/>
      <c r="B35" s="193"/>
      <c r="C35" s="597">
        <f>IF(E35="","",C34+1)</f>
        <v>2</v>
      </c>
      <c r="D35" s="597"/>
      <c r="E35" s="598" t="str">
        <f>IF('各会計、関係団体の財政状況及び健全化判断比率'!B8="","",'各会計、関係団体の財政状況及び健全化判断比率'!B8)</f>
        <v>稲敷市、稲敷郡町村及び一部事務組合公平委員会特別会計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稲敷市介護保険特別会計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IF('各会計、関係団体の財政状況及び健全化判断比率'!B33="","",'各会計、関係団体の財政状況及び健全化判断比率'!B33)</f>
        <v>稲敷市工業用水道事業会計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茨城県市町村総合事務組合（県民交通災害共済事業特別会計）</v>
      </c>
      <c r="BZ35" s="598"/>
      <c r="CA35" s="598"/>
      <c r="CB35" s="598"/>
      <c r="CC35" s="598"/>
      <c r="CD35" s="598"/>
      <c r="CE35" s="598"/>
      <c r="CF35" s="598"/>
      <c r="CG35" s="598"/>
      <c r="CH35" s="598"/>
      <c r="CI35" s="598"/>
      <c r="CJ35" s="598"/>
      <c r="CK35" s="598"/>
      <c r="CL35" s="598"/>
      <c r="CM35" s="598"/>
      <c r="CN35" s="169"/>
      <c r="CO35" s="597">
        <f t="shared" ref="CO35:CO43" si="3">IF(CQ35="","",CO34+1)</f>
        <v>21</v>
      </c>
      <c r="CP35" s="597"/>
      <c r="CQ35" s="598" t="str">
        <f>IF('各会計、関係団体の財政状況及び健全化判断比率'!BS8="","",'各会計、関係団体の財政状況及び健全化判断比率'!BS8)</f>
        <v>いなしきエナジー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5">
      <c r="A36" s="169"/>
      <c r="B36" s="193"/>
      <c r="C36" s="597">
        <f>IF(E36="","",C35+1)</f>
        <v>3</v>
      </c>
      <c r="D36" s="597"/>
      <c r="E36" s="598" t="str">
        <f>IF('各会計、関係団体の財政状況及び健全化判断比率'!B9="","",'各会計、関係団体の財政状況及び健全化判断比率'!B9)</f>
        <v>稲敷市基幹水利施設管理事業特別会計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稲敷市後期高齢者医療特別会計</v>
      </c>
      <c r="X36" s="598"/>
      <c r="Y36" s="598"/>
      <c r="Z36" s="598"/>
      <c r="AA36" s="598"/>
      <c r="AB36" s="598"/>
      <c r="AC36" s="598"/>
      <c r="AD36" s="598"/>
      <c r="AE36" s="598"/>
      <c r="AF36" s="598"/>
      <c r="AG36" s="598"/>
      <c r="AH36" s="598"/>
      <c r="AI36" s="598"/>
      <c r="AJ36" s="598"/>
      <c r="AK36" s="598"/>
      <c r="AL36" s="169"/>
      <c r="AM36" s="597">
        <f t="shared" si="0"/>
        <v>10</v>
      </c>
      <c r="AN36" s="597"/>
      <c r="AO36" s="598" t="str">
        <f>IF('各会計、関係団体の財政状況及び健全化判断比率'!B34="","",'各会計、関係団体の財政状況及び健全化判断比率'!B34)</f>
        <v>稲敷市下水道事業会計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茨城租税債権管理機構（一般会計）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稲敷市介護サービス事業特別会計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茨城県後期高齢者医療広域連合（一般会計）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15</v>
      </c>
      <c r="BX38" s="597"/>
      <c r="BY38" s="598" t="str">
        <f>IF('各会計、関係団体の財政状況及び健全化判断比率'!B72="","",'各会計、関係団体の財政状況及び健全化判断比率'!B72)</f>
        <v>茨城県後期高齢者医療広域連合（後期高齢医療特別会計）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16</v>
      </c>
      <c r="BX39" s="597"/>
      <c r="BY39" s="598" t="str">
        <f>IF('各会計、関係団体の財政状況及び健全化判断比率'!B73="","",'各会計、関係団体の財政状況及び健全化判断比率'!B73)</f>
        <v>龍ケ崎地方衛生組合（一般会計）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17</v>
      </c>
      <c r="BX40" s="597"/>
      <c r="BY40" s="598" t="str">
        <f>IF('各会計、関係団体の財政状況及び健全化判断比率'!B74="","",'各会計、関係団体の財政状況及び健全化判断比率'!B74)</f>
        <v>江戸崎地方衛生土木組合（一般会計）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18</v>
      </c>
      <c r="BX41" s="597"/>
      <c r="BY41" s="598" t="str">
        <f>IF('各会計、関係団体の財政状況及び健全化判断比率'!B75="","",'各会計、関係団体の財政状況及び健全化判断比率'!B75)</f>
        <v>稲敷地方広域市町村圏事務組合（一般会計）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19</v>
      </c>
      <c r="BX42" s="597"/>
      <c r="BY42" s="598" t="str">
        <f>IF('各会計、関係団体の財政状況及び健全化判断比率'!B76="","",'各会計、関係団体の財政状況及び健全化判断比率'!B76)</f>
        <v>稲敷地方広域市町村圏事務組合（水防事業特別会計）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3">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5"/>
    <row r="46" spans="1:113" x14ac:dyDescent="0.2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5"/>
    <row r="55" spans="5:113" x14ac:dyDescent="0.25"/>
    <row r="56" spans="5:113" x14ac:dyDescent="0.25"/>
  </sheetData>
  <sheetProtection algorithmName="SHA-512" hashValue="d+bNbjLRAL70vYqtJMuzm8dLqDnXKmUENvbUcvJ71E6BStn371YreuSRTwfHup8AlBVjqPwN5Zn6BEpy1fTZ1w==" saltValue="wtXVO1vLMO844/8uRy/TZ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4" zoomScaleSheetLayoutView="100" workbookViewId="0">
      <selection activeCell="J38" sqref="J38"/>
    </sheetView>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5">
      <c r="A34" s="22"/>
      <c r="B34" s="31"/>
      <c r="C34" s="1151" t="s">
        <v>536</v>
      </c>
      <c r="D34" s="1151"/>
      <c r="E34" s="1152"/>
      <c r="F34" s="32">
        <v>10.79</v>
      </c>
      <c r="G34" s="33">
        <v>10.88</v>
      </c>
      <c r="H34" s="33">
        <v>10.92</v>
      </c>
      <c r="I34" s="33">
        <v>11.11</v>
      </c>
      <c r="J34" s="34">
        <v>10.86</v>
      </c>
      <c r="K34" s="22"/>
      <c r="L34" s="22"/>
      <c r="M34" s="22"/>
      <c r="N34" s="22"/>
      <c r="O34" s="22"/>
      <c r="P34" s="22"/>
    </row>
    <row r="35" spans="1:16" ht="39" customHeight="1" x14ac:dyDescent="0.25">
      <c r="A35" s="22"/>
      <c r="B35" s="35"/>
      <c r="C35" s="1145" t="s">
        <v>537</v>
      </c>
      <c r="D35" s="1146"/>
      <c r="E35" s="1147"/>
      <c r="F35" s="36">
        <v>6.72</v>
      </c>
      <c r="G35" s="37">
        <v>7.5</v>
      </c>
      <c r="H35" s="37">
        <v>6.9</v>
      </c>
      <c r="I35" s="37">
        <v>6.62</v>
      </c>
      <c r="J35" s="38">
        <v>5.58</v>
      </c>
      <c r="K35" s="22"/>
      <c r="L35" s="22"/>
      <c r="M35" s="22"/>
      <c r="N35" s="22"/>
      <c r="O35" s="22"/>
      <c r="P35" s="22"/>
    </row>
    <row r="36" spans="1:16" ht="39" customHeight="1" x14ac:dyDescent="0.25">
      <c r="A36" s="22"/>
      <c r="B36" s="35"/>
      <c r="C36" s="1145" t="s">
        <v>538</v>
      </c>
      <c r="D36" s="1146"/>
      <c r="E36" s="1147"/>
      <c r="F36" s="36">
        <v>1.84</v>
      </c>
      <c r="G36" s="37">
        <v>2.04</v>
      </c>
      <c r="H36" s="37">
        <v>2.27</v>
      </c>
      <c r="I36" s="37">
        <v>3.22</v>
      </c>
      <c r="J36" s="38">
        <v>3.47</v>
      </c>
      <c r="K36" s="22"/>
      <c r="L36" s="22"/>
      <c r="M36" s="22"/>
      <c r="N36" s="22"/>
      <c r="O36" s="22"/>
      <c r="P36" s="22"/>
    </row>
    <row r="37" spans="1:16" ht="39" customHeight="1" x14ac:dyDescent="0.25">
      <c r="A37" s="22"/>
      <c r="B37" s="35"/>
      <c r="C37" s="1145" t="s">
        <v>539</v>
      </c>
      <c r="D37" s="1146"/>
      <c r="E37" s="1147"/>
      <c r="F37" s="36">
        <v>1.19</v>
      </c>
      <c r="G37" s="37">
        <v>0.95</v>
      </c>
      <c r="H37" s="37">
        <v>1.1599999999999999</v>
      </c>
      <c r="I37" s="37">
        <v>1.77</v>
      </c>
      <c r="J37" s="38">
        <v>1.49</v>
      </c>
      <c r="K37" s="22"/>
      <c r="L37" s="22"/>
      <c r="M37" s="22"/>
      <c r="N37" s="22"/>
      <c r="O37" s="22"/>
      <c r="P37" s="22"/>
    </row>
    <row r="38" spans="1:16" ht="39" customHeight="1" x14ac:dyDescent="0.25">
      <c r="A38" s="22"/>
      <c r="B38" s="35"/>
      <c r="C38" s="1145" t="s">
        <v>540</v>
      </c>
      <c r="D38" s="1146"/>
      <c r="E38" s="1147"/>
      <c r="F38" s="36">
        <v>1.1100000000000001</v>
      </c>
      <c r="G38" s="37">
        <v>1.1100000000000001</v>
      </c>
      <c r="H38" s="37">
        <v>1.17</v>
      </c>
      <c r="I38" s="37">
        <v>1.0900000000000001</v>
      </c>
      <c r="J38" s="38">
        <v>0.65</v>
      </c>
      <c r="K38" s="22"/>
      <c r="L38" s="22"/>
      <c r="M38" s="22"/>
      <c r="N38" s="22"/>
      <c r="O38" s="22"/>
      <c r="P38" s="22"/>
    </row>
    <row r="39" spans="1:16" ht="39" customHeight="1" x14ac:dyDescent="0.25">
      <c r="A39" s="22"/>
      <c r="B39" s="35"/>
      <c r="C39" s="1145" t="s">
        <v>541</v>
      </c>
      <c r="D39" s="1146"/>
      <c r="E39" s="1147"/>
      <c r="F39" s="36">
        <v>0.7</v>
      </c>
      <c r="G39" s="37">
        <v>0.61</v>
      </c>
      <c r="H39" s="37">
        <v>0.69</v>
      </c>
      <c r="I39" s="37">
        <v>0.54</v>
      </c>
      <c r="J39" s="38">
        <v>0.28999999999999998</v>
      </c>
      <c r="K39" s="22"/>
      <c r="L39" s="22"/>
      <c r="M39" s="22"/>
      <c r="N39" s="22"/>
      <c r="O39" s="22"/>
      <c r="P39" s="22"/>
    </row>
    <row r="40" spans="1:16" ht="39" customHeight="1" x14ac:dyDescent="0.25">
      <c r="A40" s="22"/>
      <c r="B40" s="35"/>
      <c r="C40" s="1145" t="s">
        <v>542</v>
      </c>
      <c r="D40" s="1146"/>
      <c r="E40" s="1147"/>
      <c r="F40" s="36">
        <v>0.11</v>
      </c>
      <c r="G40" s="37">
        <v>7.0000000000000007E-2</v>
      </c>
      <c r="H40" s="37">
        <v>0.05</v>
      </c>
      <c r="I40" s="37">
        <v>0.09</v>
      </c>
      <c r="J40" s="38">
        <v>0.11</v>
      </c>
      <c r="K40" s="22"/>
      <c r="L40" s="22"/>
      <c r="M40" s="22"/>
      <c r="N40" s="22"/>
      <c r="O40" s="22"/>
      <c r="P40" s="22"/>
    </row>
    <row r="41" spans="1:16" ht="39" customHeight="1" x14ac:dyDescent="0.25">
      <c r="A41" s="22"/>
      <c r="B41" s="35"/>
      <c r="C41" s="1145" t="s">
        <v>543</v>
      </c>
      <c r="D41" s="1146"/>
      <c r="E41" s="1147"/>
      <c r="F41" s="36">
        <v>0</v>
      </c>
      <c r="G41" s="37">
        <v>0.06</v>
      </c>
      <c r="H41" s="37">
        <v>0</v>
      </c>
      <c r="I41" s="37">
        <v>0</v>
      </c>
      <c r="J41" s="38">
        <v>0</v>
      </c>
      <c r="K41" s="22"/>
      <c r="L41" s="22"/>
      <c r="M41" s="22"/>
      <c r="N41" s="22"/>
      <c r="O41" s="22"/>
      <c r="P41" s="22"/>
    </row>
    <row r="42" spans="1:16" ht="39" customHeight="1" x14ac:dyDescent="0.25">
      <c r="A42" s="22"/>
      <c r="B42" s="39"/>
      <c r="C42" s="1145" t="s">
        <v>544</v>
      </c>
      <c r="D42" s="1146"/>
      <c r="E42" s="1147"/>
      <c r="F42" s="36" t="s">
        <v>490</v>
      </c>
      <c r="G42" s="37" t="s">
        <v>490</v>
      </c>
      <c r="H42" s="37" t="s">
        <v>490</v>
      </c>
      <c r="I42" s="37" t="s">
        <v>490</v>
      </c>
      <c r="J42" s="38" t="s">
        <v>490</v>
      </c>
      <c r="K42" s="22"/>
      <c r="L42" s="22"/>
      <c r="M42" s="22"/>
      <c r="N42" s="22"/>
      <c r="O42" s="22"/>
      <c r="P42" s="22"/>
    </row>
    <row r="43" spans="1:16" ht="39" customHeight="1" thickBot="1" x14ac:dyDescent="0.3">
      <c r="A43" s="22"/>
      <c r="B43" s="40"/>
      <c r="C43" s="1148" t="s">
        <v>545</v>
      </c>
      <c r="D43" s="1149"/>
      <c r="E43" s="1150"/>
      <c r="F43" s="41">
        <v>0.01</v>
      </c>
      <c r="G43" s="42">
        <v>0.01</v>
      </c>
      <c r="H43" s="42">
        <v>0.02</v>
      </c>
      <c r="I43" s="42">
        <v>0.02</v>
      </c>
      <c r="J43" s="43">
        <v>0</v>
      </c>
      <c r="K43" s="22"/>
      <c r="L43" s="22"/>
      <c r="M43" s="22"/>
      <c r="N43" s="22"/>
      <c r="O43" s="22"/>
      <c r="P43" s="22"/>
    </row>
    <row r="44" spans="1:16" ht="39" customHeight="1" x14ac:dyDescent="0.25">
      <c r="A44" s="22"/>
      <c r="B44" s="44"/>
      <c r="C44" s="45"/>
      <c r="D44" s="46"/>
      <c r="E44" s="46"/>
      <c r="F44" s="47"/>
      <c r="G44" s="47"/>
      <c r="H44" s="47"/>
      <c r="I44" s="47"/>
      <c r="J44" s="47"/>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F0YlJi/y8z//6Mgh7qaFKk6TuGOw57p0LAjn1z+0ZsKfuYfQv6soaCuT8C45gTdSzCQxQ+hS1kzaUHrByDw9g==" saltValue="uwe0cj3tQXeXyXGsOR5x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0" zoomScaleSheetLayoutView="55" workbookViewId="0">
      <selection activeCell="S55" sqref="S55"/>
    </sheetView>
  </sheetViews>
  <sheetFormatPr defaultColWidth="0" defaultRowHeight="12.6" customHeight="1" zeroHeight="1" x14ac:dyDescent="0.25"/>
  <cols>
    <col min="1" max="1" width="6.59765625" style="49" customWidth="1"/>
    <col min="2" max="3" width="10.86328125" style="49" customWidth="1"/>
    <col min="4" max="4" width="10" style="49" customWidth="1"/>
    <col min="5" max="10" width="11" style="49" customWidth="1"/>
    <col min="11" max="15" width="13.13281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5">
      <c r="A45" s="48"/>
      <c r="B45" s="1153" t="s">
        <v>9</v>
      </c>
      <c r="C45" s="1154"/>
      <c r="D45" s="58"/>
      <c r="E45" s="1159" t="s">
        <v>10</v>
      </c>
      <c r="F45" s="1159"/>
      <c r="G45" s="1159"/>
      <c r="H45" s="1159"/>
      <c r="I45" s="1159"/>
      <c r="J45" s="1160"/>
      <c r="K45" s="59">
        <v>2486</v>
      </c>
      <c r="L45" s="60">
        <v>2604</v>
      </c>
      <c r="M45" s="60">
        <v>2609</v>
      </c>
      <c r="N45" s="60">
        <v>2366</v>
      </c>
      <c r="O45" s="61">
        <v>2331</v>
      </c>
      <c r="P45" s="48"/>
      <c r="Q45" s="48"/>
      <c r="R45" s="48"/>
      <c r="S45" s="48"/>
      <c r="T45" s="48"/>
      <c r="U45" s="48"/>
    </row>
    <row r="46" spans="1:21" ht="30.75" customHeight="1" x14ac:dyDescent="0.2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2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25">
      <c r="A48" s="48"/>
      <c r="B48" s="1155"/>
      <c r="C48" s="1156"/>
      <c r="D48" s="62"/>
      <c r="E48" s="1161" t="s">
        <v>13</v>
      </c>
      <c r="F48" s="1161"/>
      <c r="G48" s="1161"/>
      <c r="H48" s="1161"/>
      <c r="I48" s="1161"/>
      <c r="J48" s="1162"/>
      <c r="K48" s="63">
        <v>956</v>
      </c>
      <c r="L48" s="64">
        <v>904</v>
      </c>
      <c r="M48" s="64">
        <v>935</v>
      </c>
      <c r="N48" s="64">
        <v>926</v>
      </c>
      <c r="O48" s="65">
        <v>858</v>
      </c>
      <c r="P48" s="48"/>
      <c r="Q48" s="48"/>
      <c r="R48" s="48"/>
      <c r="S48" s="48"/>
      <c r="T48" s="48"/>
      <c r="U48" s="48"/>
    </row>
    <row r="49" spans="1:21" ht="30.75" customHeight="1" x14ac:dyDescent="0.25">
      <c r="A49" s="48"/>
      <c r="B49" s="1155"/>
      <c r="C49" s="1156"/>
      <c r="D49" s="62"/>
      <c r="E49" s="1161" t="s">
        <v>14</v>
      </c>
      <c r="F49" s="1161"/>
      <c r="G49" s="1161"/>
      <c r="H49" s="1161"/>
      <c r="I49" s="1161"/>
      <c r="J49" s="1162"/>
      <c r="K49" s="63">
        <v>82</v>
      </c>
      <c r="L49" s="64">
        <v>60</v>
      </c>
      <c r="M49" s="64">
        <v>60</v>
      </c>
      <c r="N49" s="64">
        <v>68</v>
      </c>
      <c r="O49" s="65">
        <v>68</v>
      </c>
      <c r="P49" s="48"/>
      <c r="Q49" s="48"/>
      <c r="R49" s="48"/>
      <c r="S49" s="48"/>
      <c r="T49" s="48"/>
      <c r="U49" s="48"/>
    </row>
    <row r="50" spans="1:21" ht="30.75" customHeight="1" x14ac:dyDescent="0.25">
      <c r="A50" s="48"/>
      <c r="B50" s="1155"/>
      <c r="C50" s="1156"/>
      <c r="D50" s="62"/>
      <c r="E50" s="1161" t="s">
        <v>15</v>
      </c>
      <c r="F50" s="1161"/>
      <c r="G50" s="1161"/>
      <c r="H50" s="1161"/>
      <c r="I50" s="1161"/>
      <c r="J50" s="1162"/>
      <c r="K50" s="63">
        <v>1</v>
      </c>
      <c r="L50" s="64">
        <v>0</v>
      </c>
      <c r="M50" s="64">
        <v>0</v>
      </c>
      <c r="N50" s="64" t="s">
        <v>490</v>
      </c>
      <c r="O50" s="65" t="s">
        <v>490</v>
      </c>
      <c r="P50" s="48"/>
      <c r="Q50" s="48"/>
      <c r="R50" s="48"/>
      <c r="S50" s="48"/>
      <c r="T50" s="48"/>
      <c r="U50" s="48"/>
    </row>
    <row r="51" spans="1:21" ht="30.75" customHeight="1" x14ac:dyDescent="0.25">
      <c r="A51" s="48"/>
      <c r="B51" s="1157"/>
      <c r="C51" s="1158"/>
      <c r="D51" s="66"/>
      <c r="E51" s="1161" t="s">
        <v>16</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x14ac:dyDescent="0.25">
      <c r="A52" s="48"/>
      <c r="B52" s="1163" t="s">
        <v>17</v>
      </c>
      <c r="C52" s="1164"/>
      <c r="D52" s="66"/>
      <c r="E52" s="1161" t="s">
        <v>18</v>
      </c>
      <c r="F52" s="1161"/>
      <c r="G52" s="1161"/>
      <c r="H52" s="1161"/>
      <c r="I52" s="1161"/>
      <c r="J52" s="1162"/>
      <c r="K52" s="63">
        <v>2540</v>
      </c>
      <c r="L52" s="64">
        <v>2593</v>
      </c>
      <c r="M52" s="64">
        <v>2562</v>
      </c>
      <c r="N52" s="64">
        <v>2383</v>
      </c>
      <c r="O52" s="65">
        <v>2412</v>
      </c>
      <c r="P52" s="48"/>
      <c r="Q52" s="48"/>
      <c r="R52" s="48"/>
      <c r="S52" s="48"/>
      <c r="T52" s="48"/>
      <c r="U52" s="48"/>
    </row>
    <row r="53" spans="1:21" ht="30.75" customHeight="1" thickBot="1" x14ac:dyDescent="0.3">
      <c r="A53" s="48"/>
      <c r="B53" s="1165" t="s">
        <v>19</v>
      </c>
      <c r="C53" s="1166"/>
      <c r="D53" s="67"/>
      <c r="E53" s="1167" t="s">
        <v>20</v>
      </c>
      <c r="F53" s="1167"/>
      <c r="G53" s="1167"/>
      <c r="H53" s="1167"/>
      <c r="I53" s="1167"/>
      <c r="J53" s="1168"/>
      <c r="K53" s="68">
        <v>985</v>
      </c>
      <c r="L53" s="69">
        <v>975</v>
      </c>
      <c r="M53" s="69">
        <v>1042</v>
      </c>
      <c r="N53" s="69">
        <v>977</v>
      </c>
      <c r="O53" s="70">
        <v>845</v>
      </c>
      <c r="P53" s="48"/>
      <c r="Q53" s="48"/>
      <c r="R53" s="48"/>
      <c r="S53" s="48"/>
      <c r="T53" s="48"/>
      <c r="U53" s="48"/>
    </row>
    <row r="54" spans="1:21" ht="24" customHeight="1" x14ac:dyDescent="0.3">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3">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5">
      <c r="B58" s="1169" t="s">
        <v>24</v>
      </c>
      <c r="C58" s="1170"/>
      <c r="D58" s="1175" t="s">
        <v>25</v>
      </c>
      <c r="E58" s="1176"/>
      <c r="F58" s="1176"/>
      <c r="G58" s="1176"/>
      <c r="H58" s="1176"/>
      <c r="I58" s="1176"/>
      <c r="J58" s="1177"/>
      <c r="K58" s="83" t="s">
        <v>552</v>
      </c>
      <c r="L58" s="84" t="s">
        <v>552</v>
      </c>
      <c r="M58" s="84" t="s">
        <v>552</v>
      </c>
      <c r="N58" s="84" t="s">
        <v>552</v>
      </c>
      <c r="O58" s="85" t="s">
        <v>552</v>
      </c>
    </row>
    <row r="59" spans="1:21" ht="31.5" customHeight="1" x14ac:dyDescent="0.25">
      <c r="B59" s="1171"/>
      <c r="C59" s="1172"/>
      <c r="D59" s="1178" t="s">
        <v>26</v>
      </c>
      <c r="E59" s="1179"/>
      <c r="F59" s="1179"/>
      <c r="G59" s="1179"/>
      <c r="H59" s="1179"/>
      <c r="I59" s="1179"/>
      <c r="J59" s="1180"/>
      <c r="K59" s="86" t="s">
        <v>552</v>
      </c>
      <c r="L59" s="87" t="s">
        <v>552</v>
      </c>
      <c r="M59" s="87" t="s">
        <v>552</v>
      </c>
      <c r="N59" s="87" t="s">
        <v>552</v>
      </c>
      <c r="O59" s="88" t="s">
        <v>552</v>
      </c>
    </row>
    <row r="60" spans="1:21" ht="31.5" customHeight="1" thickBot="1" x14ac:dyDescent="0.3">
      <c r="B60" s="1173"/>
      <c r="C60" s="1174"/>
      <c r="D60" s="1181" t="s">
        <v>27</v>
      </c>
      <c r="E60" s="1182"/>
      <c r="F60" s="1182"/>
      <c r="G60" s="1182"/>
      <c r="H60" s="1182"/>
      <c r="I60" s="1182"/>
      <c r="J60" s="1183"/>
      <c r="K60" s="89" t="s">
        <v>552</v>
      </c>
      <c r="L60" s="90" t="s">
        <v>552</v>
      </c>
      <c r="M60" s="90" t="s">
        <v>552</v>
      </c>
      <c r="N60" s="90" t="s">
        <v>552</v>
      </c>
      <c r="O60" s="91" t="s">
        <v>552</v>
      </c>
    </row>
    <row r="61" spans="1:21" ht="24" customHeight="1" x14ac:dyDescent="0.25">
      <c r="B61" s="92"/>
      <c r="C61" s="92"/>
      <c r="D61" s="93" t="s">
        <v>28</v>
      </c>
      <c r="E61" s="94"/>
      <c r="F61" s="94"/>
      <c r="G61" s="94"/>
      <c r="H61" s="94"/>
      <c r="I61" s="94"/>
      <c r="J61" s="94"/>
      <c r="K61" s="94"/>
      <c r="L61" s="94"/>
      <c r="M61" s="94"/>
      <c r="N61" s="94"/>
      <c r="O61" s="94"/>
    </row>
    <row r="62" spans="1:21" ht="24" customHeight="1" x14ac:dyDescent="0.25">
      <c r="B62" s="95"/>
      <c r="C62" s="95"/>
      <c r="D62" s="93" t="s">
        <v>29</v>
      </c>
      <c r="E62" s="94"/>
      <c r="F62" s="94"/>
      <c r="G62" s="94"/>
      <c r="H62" s="94"/>
      <c r="I62" s="94"/>
      <c r="J62" s="94"/>
      <c r="K62" s="94"/>
      <c r="L62" s="94"/>
      <c r="M62" s="94"/>
      <c r="N62" s="94"/>
      <c r="O62" s="94"/>
    </row>
    <row r="63" spans="1:21" ht="24" customHeight="1" x14ac:dyDescent="0.3">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3">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qH+6NZko8VL5aU65vGgneq00RvRZ9lFuvt6mOwUvmTcb5E3fkqElwk5FaCk1OiUoZKc3qMA1wh+Ii+5L8tLfQ==" saltValue="QfYlq6/zfcuqlly1mwesp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8" zoomScaleSheetLayoutView="100" workbookViewId="0">
      <selection activeCell="S49" sqref="S49"/>
    </sheetView>
  </sheetViews>
  <sheetFormatPr defaultColWidth="0" defaultRowHeight="13.5" customHeight="1" zeroHeight="1" x14ac:dyDescent="0.25"/>
  <cols>
    <col min="1" max="1" width="6.59765625" style="96" customWidth="1"/>
    <col min="2" max="3" width="12.59765625" style="96" customWidth="1"/>
    <col min="4" max="4" width="11.59765625" style="96" customWidth="1"/>
    <col min="5" max="8" width="10.3984375" style="96" customWidth="1"/>
    <col min="9" max="13" width="16.3984375" style="96" customWidth="1"/>
    <col min="14" max="19" width="12.59765625" style="96" customWidth="1"/>
    <col min="20" max="16384" width="0" style="9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7" t="s">
        <v>7</v>
      </c>
    </row>
    <row r="40" spans="2:13" ht="27.75" customHeight="1" thickBot="1" x14ac:dyDescent="0.35">
      <c r="B40" s="98" t="s">
        <v>8</v>
      </c>
      <c r="C40" s="99"/>
      <c r="D40" s="99"/>
      <c r="E40" s="100"/>
      <c r="F40" s="100"/>
      <c r="G40" s="100"/>
      <c r="H40" s="101" t="s">
        <v>2</v>
      </c>
      <c r="I40" s="102" t="s">
        <v>528</v>
      </c>
      <c r="J40" s="103" t="s">
        <v>529</v>
      </c>
      <c r="K40" s="103" t="s">
        <v>530</v>
      </c>
      <c r="L40" s="103" t="s">
        <v>531</v>
      </c>
      <c r="M40" s="104" t="s">
        <v>532</v>
      </c>
    </row>
    <row r="41" spans="2:13" ht="27.75" customHeight="1" x14ac:dyDescent="0.25">
      <c r="B41" s="1184" t="s">
        <v>30</v>
      </c>
      <c r="C41" s="1185"/>
      <c r="D41" s="105"/>
      <c r="E41" s="1190" t="s">
        <v>31</v>
      </c>
      <c r="F41" s="1190"/>
      <c r="G41" s="1190"/>
      <c r="H41" s="1191"/>
      <c r="I41" s="343">
        <v>25359</v>
      </c>
      <c r="J41" s="344">
        <v>24686</v>
      </c>
      <c r="K41" s="344">
        <v>24063</v>
      </c>
      <c r="L41" s="344">
        <v>23091</v>
      </c>
      <c r="M41" s="345">
        <v>22955</v>
      </c>
    </row>
    <row r="42" spans="2:13" ht="27.75" customHeight="1" x14ac:dyDescent="0.25">
      <c r="B42" s="1186"/>
      <c r="C42" s="1187"/>
      <c r="D42" s="106"/>
      <c r="E42" s="1192" t="s">
        <v>32</v>
      </c>
      <c r="F42" s="1192"/>
      <c r="G42" s="1192"/>
      <c r="H42" s="1193"/>
      <c r="I42" s="346">
        <v>0</v>
      </c>
      <c r="J42" s="347">
        <v>0</v>
      </c>
      <c r="K42" s="347" t="s">
        <v>490</v>
      </c>
      <c r="L42" s="347" t="s">
        <v>490</v>
      </c>
      <c r="M42" s="348" t="s">
        <v>490</v>
      </c>
    </row>
    <row r="43" spans="2:13" ht="27.75" customHeight="1" x14ac:dyDescent="0.25">
      <c r="B43" s="1186"/>
      <c r="C43" s="1187"/>
      <c r="D43" s="106"/>
      <c r="E43" s="1192" t="s">
        <v>33</v>
      </c>
      <c r="F43" s="1192"/>
      <c r="G43" s="1192"/>
      <c r="H43" s="1193"/>
      <c r="I43" s="346">
        <v>10959</v>
      </c>
      <c r="J43" s="347">
        <v>9733</v>
      </c>
      <c r="K43" s="347">
        <v>9131</v>
      </c>
      <c r="L43" s="347">
        <v>8538</v>
      </c>
      <c r="M43" s="348">
        <v>7994</v>
      </c>
    </row>
    <row r="44" spans="2:13" ht="27.75" customHeight="1" x14ac:dyDescent="0.25">
      <c r="B44" s="1186"/>
      <c r="C44" s="1187"/>
      <c r="D44" s="106"/>
      <c r="E44" s="1192" t="s">
        <v>34</v>
      </c>
      <c r="F44" s="1192"/>
      <c r="G44" s="1192"/>
      <c r="H44" s="1193"/>
      <c r="I44" s="346">
        <v>442</v>
      </c>
      <c r="J44" s="347">
        <v>421</v>
      </c>
      <c r="K44" s="347">
        <v>406</v>
      </c>
      <c r="L44" s="347">
        <v>381</v>
      </c>
      <c r="M44" s="348">
        <v>330</v>
      </c>
    </row>
    <row r="45" spans="2:13" ht="27.75" customHeight="1" x14ac:dyDescent="0.25">
      <c r="B45" s="1186"/>
      <c r="C45" s="1187"/>
      <c r="D45" s="106"/>
      <c r="E45" s="1192" t="s">
        <v>35</v>
      </c>
      <c r="F45" s="1192"/>
      <c r="G45" s="1192"/>
      <c r="H45" s="1193"/>
      <c r="I45" s="346">
        <v>3737</v>
      </c>
      <c r="J45" s="347">
        <v>3712</v>
      </c>
      <c r="K45" s="347">
        <v>3669</v>
      </c>
      <c r="L45" s="347">
        <v>3694</v>
      </c>
      <c r="M45" s="348">
        <v>3925</v>
      </c>
    </row>
    <row r="46" spans="2:13" ht="27.75" customHeight="1" x14ac:dyDescent="0.25">
      <c r="B46" s="1186"/>
      <c r="C46" s="1187"/>
      <c r="D46" s="107"/>
      <c r="E46" s="1192" t="s">
        <v>36</v>
      </c>
      <c r="F46" s="1192"/>
      <c r="G46" s="1192"/>
      <c r="H46" s="1193"/>
      <c r="I46" s="346" t="s">
        <v>490</v>
      </c>
      <c r="J46" s="347">
        <v>2</v>
      </c>
      <c r="K46" s="347" t="s">
        <v>490</v>
      </c>
      <c r="L46" s="347">
        <v>1</v>
      </c>
      <c r="M46" s="348" t="s">
        <v>490</v>
      </c>
    </row>
    <row r="47" spans="2:13" ht="27.75" customHeight="1" x14ac:dyDescent="0.25">
      <c r="B47" s="1186"/>
      <c r="C47" s="1187"/>
      <c r="D47" s="108"/>
      <c r="E47" s="1194" t="s">
        <v>37</v>
      </c>
      <c r="F47" s="1195"/>
      <c r="G47" s="1195"/>
      <c r="H47" s="1196"/>
      <c r="I47" s="346" t="s">
        <v>490</v>
      </c>
      <c r="J47" s="347" t="s">
        <v>490</v>
      </c>
      <c r="K47" s="347" t="s">
        <v>490</v>
      </c>
      <c r="L47" s="347" t="s">
        <v>490</v>
      </c>
      <c r="M47" s="348" t="s">
        <v>490</v>
      </c>
    </row>
    <row r="48" spans="2:13" ht="27.75" customHeight="1" x14ac:dyDescent="0.25">
      <c r="B48" s="1186"/>
      <c r="C48" s="1187"/>
      <c r="D48" s="106"/>
      <c r="E48" s="1192" t="s">
        <v>38</v>
      </c>
      <c r="F48" s="1192"/>
      <c r="G48" s="1192"/>
      <c r="H48" s="1193"/>
      <c r="I48" s="346" t="s">
        <v>490</v>
      </c>
      <c r="J48" s="347" t="s">
        <v>490</v>
      </c>
      <c r="K48" s="347" t="s">
        <v>490</v>
      </c>
      <c r="L48" s="347" t="s">
        <v>490</v>
      </c>
      <c r="M48" s="348" t="s">
        <v>490</v>
      </c>
    </row>
    <row r="49" spans="2:13" ht="27.75" customHeight="1" x14ac:dyDescent="0.25">
      <c r="B49" s="1188"/>
      <c r="C49" s="1189"/>
      <c r="D49" s="106"/>
      <c r="E49" s="1192" t="s">
        <v>39</v>
      </c>
      <c r="F49" s="1192"/>
      <c r="G49" s="1192"/>
      <c r="H49" s="1193"/>
      <c r="I49" s="346" t="s">
        <v>490</v>
      </c>
      <c r="J49" s="347" t="s">
        <v>490</v>
      </c>
      <c r="K49" s="347" t="s">
        <v>490</v>
      </c>
      <c r="L49" s="347" t="s">
        <v>490</v>
      </c>
      <c r="M49" s="348" t="s">
        <v>490</v>
      </c>
    </row>
    <row r="50" spans="2:13" ht="27.75" customHeight="1" x14ac:dyDescent="0.25">
      <c r="B50" s="1197" t="s">
        <v>40</v>
      </c>
      <c r="C50" s="1198"/>
      <c r="D50" s="109"/>
      <c r="E50" s="1192" t="s">
        <v>41</v>
      </c>
      <c r="F50" s="1192"/>
      <c r="G50" s="1192"/>
      <c r="H50" s="1193"/>
      <c r="I50" s="346">
        <v>12736</v>
      </c>
      <c r="J50" s="347">
        <v>13740</v>
      </c>
      <c r="K50" s="347">
        <v>13346</v>
      </c>
      <c r="L50" s="347">
        <v>13245</v>
      </c>
      <c r="M50" s="348">
        <v>13330</v>
      </c>
    </row>
    <row r="51" spans="2:13" ht="27.75" customHeight="1" x14ac:dyDescent="0.25">
      <c r="B51" s="1186"/>
      <c r="C51" s="1187"/>
      <c r="D51" s="106"/>
      <c r="E51" s="1192" t="s">
        <v>42</v>
      </c>
      <c r="F51" s="1192"/>
      <c r="G51" s="1192"/>
      <c r="H51" s="1193"/>
      <c r="I51" s="346">
        <v>220</v>
      </c>
      <c r="J51" s="347">
        <v>195</v>
      </c>
      <c r="K51" s="347">
        <v>166</v>
      </c>
      <c r="L51" s="347">
        <v>150</v>
      </c>
      <c r="M51" s="348">
        <v>132</v>
      </c>
    </row>
    <row r="52" spans="2:13" ht="27.75" customHeight="1" x14ac:dyDescent="0.25">
      <c r="B52" s="1188"/>
      <c r="C52" s="1189"/>
      <c r="D52" s="106"/>
      <c r="E52" s="1192" t="s">
        <v>43</v>
      </c>
      <c r="F52" s="1192"/>
      <c r="G52" s="1192"/>
      <c r="H52" s="1193"/>
      <c r="I52" s="346">
        <v>25793</v>
      </c>
      <c r="J52" s="347">
        <v>24770</v>
      </c>
      <c r="K52" s="347">
        <v>23985</v>
      </c>
      <c r="L52" s="347">
        <v>22976</v>
      </c>
      <c r="M52" s="348">
        <v>22295</v>
      </c>
    </row>
    <row r="53" spans="2:13" ht="27.75" customHeight="1" thickBot="1" x14ac:dyDescent="0.3">
      <c r="B53" s="1199" t="s">
        <v>19</v>
      </c>
      <c r="C53" s="1200"/>
      <c r="D53" s="110"/>
      <c r="E53" s="1201" t="s">
        <v>44</v>
      </c>
      <c r="F53" s="1201"/>
      <c r="G53" s="1201"/>
      <c r="H53" s="1202"/>
      <c r="I53" s="349">
        <v>1749</v>
      </c>
      <c r="J53" s="350">
        <v>-150</v>
      </c>
      <c r="K53" s="350">
        <v>-227</v>
      </c>
      <c r="L53" s="350">
        <v>-667</v>
      </c>
      <c r="M53" s="351">
        <v>-553</v>
      </c>
    </row>
    <row r="54" spans="2:13" ht="27.75" customHeight="1" x14ac:dyDescent="0.3">
      <c r="B54" s="111"/>
      <c r="C54" s="112"/>
      <c r="D54" s="112"/>
      <c r="E54" s="113"/>
      <c r="F54" s="113"/>
      <c r="G54" s="113"/>
      <c r="H54" s="113"/>
      <c r="I54" s="114"/>
      <c r="J54" s="114"/>
      <c r="K54" s="114"/>
      <c r="L54" s="114"/>
      <c r="M54" s="114"/>
    </row>
    <row r="55" spans="2:13" ht="12.75" x14ac:dyDescent="0.25"/>
  </sheetData>
  <sheetProtection algorithmName="SHA-512" hashValue="29/XFa3ynib9gEQrrdNa0+zVXZpd4di9zY5ageO9XKMrLj0K+scwDfYkk+aWT5OWHNzhdZovE/MuhD4Nijx/2w==" saltValue="V43SAnKDGTvrCfFhXtPv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6" zoomScale="70" zoomScaleNormal="70" zoomScaleSheetLayoutView="100" workbookViewId="0">
      <selection activeCell="G58" sqref="G58"/>
    </sheetView>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5" t="s">
        <v>45</v>
      </c>
    </row>
    <row r="54" spans="2:8" ht="29.25" customHeight="1" thickBot="1" x14ac:dyDescent="0.4">
      <c r="B54" s="116" t="s">
        <v>1</v>
      </c>
      <c r="C54" s="117"/>
      <c r="D54" s="117"/>
      <c r="E54" s="118" t="s">
        <v>2</v>
      </c>
      <c r="F54" s="119" t="s">
        <v>530</v>
      </c>
      <c r="G54" s="119" t="s">
        <v>531</v>
      </c>
      <c r="H54" s="120" t="s">
        <v>532</v>
      </c>
    </row>
    <row r="55" spans="2:8" ht="52.5" customHeight="1" x14ac:dyDescent="0.25">
      <c r="B55" s="121"/>
      <c r="C55" s="1211" t="s">
        <v>46</v>
      </c>
      <c r="D55" s="1211"/>
      <c r="E55" s="1212"/>
      <c r="F55" s="352">
        <v>3079</v>
      </c>
      <c r="G55" s="352">
        <v>3085</v>
      </c>
      <c r="H55" s="353">
        <v>3092</v>
      </c>
    </row>
    <row r="56" spans="2:8" ht="52.5" customHeight="1" x14ac:dyDescent="0.25">
      <c r="B56" s="122"/>
      <c r="C56" s="1213" t="s">
        <v>47</v>
      </c>
      <c r="D56" s="1213"/>
      <c r="E56" s="1214"/>
      <c r="F56" s="354">
        <v>2115</v>
      </c>
      <c r="G56" s="354">
        <v>2271</v>
      </c>
      <c r="H56" s="355">
        <v>2366</v>
      </c>
    </row>
    <row r="57" spans="2:8" ht="53.25" customHeight="1" x14ac:dyDescent="0.25">
      <c r="B57" s="122"/>
      <c r="C57" s="1215" t="s">
        <v>48</v>
      </c>
      <c r="D57" s="1215"/>
      <c r="E57" s="1216"/>
      <c r="F57" s="356">
        <v>7259</v>
      </c>
      <c r="G57" s="356">
        <v>6899</v>
      </c>
      <c r="H57" s="357">
        <v>7515</v>
      </c>
    </row>
    <row r="58" spans="2:8" ht="45.75" customHeight="1" x14ac:dyDescent="0.25">
      <c r="B58" s="123"/>
      <c r="C58" s="1203" t="s">
        <v>557</v>
      </c>
      <c r="D58" s="1204"/>
      <c r="E58" s="1205"/>
      <c r="F58" s="358">
        <v>2540</v>
      </c>
      <c r="G58" s="358">
        <v>2276</v>
      </c>
      <c r="H58" s="359">
        <v>2281</v>
      </c>
    </row>
    <row r="59" spans="2:8" ht="45.75" customHeight="1" x14ac:dyDescent="0.25">
      <c r="B59" s="123"/>
      <c r="C59" s="1203" t="s">
        <v>554</v>
      </c>
      <c r="D59" s="1204"/>
      <c r="E59" s="1205"/>
      <c r="F59" s="358">
        <v>896</v>
      </c>
      <c r="G59" s="358">
        <v>844</v>
      </c>
      <c r="H59" s="359">
        <v>1346</v>
      </c>
    </row>
    <row r="60" spans="2:8" ht="45.75" customHeight="1" x14ac:dyDescent="0.25">
      <c r="B60" s="123"/>
      <c r="C60" s="1203" t="s">
        <v>553</v>
      </c>
      <c r="D60" s="1204"/>
      <c r="E60" s="1205"/>
      <c r="F60" s="358">
        <v>1351</v>
      </c>
      <c r="G60" s="358">
        <v>1283</v>
      </c>
      <c r="H60" s="359">
        <v>1216</v>
      </c>
    </row>
    <row r="61" spans="2:8" ht="45.75" customHeight="1" x14ac:dyDescent="0.25">
      <c r="B61" s="123"/>
      <c r="C61" s="1203" t="s">
        <v>555</v>
      </c>
      <c r="D61" s="1204"/>
      <c r="E61" s="1205"/>
      <c r="F61" s="358">
        <v>762</v>
      </c>
      <c r="G61" s="358">
        <v>762</v>
      </c>
      <c r="H61" s="359">
        <v>762</v>
      </c>
    </row>
    <row r="62" spans="2:8" ht="45.75" customHeight="1" thickBot="1" x14ac:dyDescent="0.3">
      <c r="B62" s="124"/>
      <c r="C62" s="1206" t="s">
        <v>556</v>
      </c>
      <c r="D62" s="1207"/>
      <c r="E62" s="1208"/>
      <c r="F62" s="360">
        <v>604</v>
      </c>
      <c r="G62" s="360">
        <v>617</v>
      </c>
      <c r="H62" s="361">
        <v>687</v>
      </c>
    </row>
    <row r="63" spans="2:8" ht="52.5" customHeight="1" thickBot="1" x14ac:dyDescent="0.3">
      <c r="B63" s="125"/>
      <c r="C63" s="1209" t="s">
        <v>49</v>
      </c>
      <c r="D63" s="1209"/>
      <c r="E63" s="1210"/>
      <c r="F63" s="362">
        <v>12452</v>
      </c>
      <c r="G63" s="362">
        <v>12255</v>
      </c>
      <c r="H63" s="363">
        <v>12973</v>
      </c>
    </row>
    <row r="64" spans="2:8" ht="12.75" x14ac:dyDescent="0.25"/>
  </sheetData>
  <sheetProtection algorithmName="SHA-512" hashValue="xoUN01rs8ojtpuE26/ikRrZhGyy6w0KCPT+kc1flvxV/VTd2B6ecPq5kYeimyxmThE3tyFXIjqNiWgJ1FSM4/w==" saltValue="Iha3Y5cpZ+wiSLIBJo9u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2" customWidth="1"/>
    <col min="2" max="8" width="13.3984375" style="132" customWidth="1"/>
    <col min="9" max="16384" width="11.1328125" style="132"/>
  </cols>
  <sheetData>
    <row r="1" spans="1:8" x14ac:dyDescent="0.25">
      <c r="A1" s="126"/>
      <c r="B1" s="127"/>
      <c r="C1" s="128"/>
      <c r="D1" s="129"/>
      <c r="E1" s="130"/>
      <c r="F1" s="130"/>
      <c r="G1" s="130"/>
      <c r="H1" s="131"/>
    </row>
    <row r="2" spans="1:8" x14ac:dyDescent="0.25">
      <c r="A2" s="133"/>
      <c r="B2" s="134"/>
      <c r="C2" s="135"/>
      <c r="D2" s="136" t="s">
        <v>50</v>
      </c>
      <c r="E2" s="137"/>
      <c r="F2" s="138" t="s">
        <v>527</v>
      </c>
      <c r="G2" s="139"/>
      <c r="H2" s="140"/>
    </row>
    <row r="3" spans="1:8" x14ac:dyDescent="0.25">
      <c r="A3" s="136" t="s">
        <v>520</v>
      </c>
      <c r="B3" s="141"/>
      <c r="C3" s="142"/>
      <c r="D3" s="143">
        <v>74780</v>
      </c>
      <c r="E3" s="144"/>
      <c r="F3" s="145">
        <v>128523</v>
      </c>
      <c r="G3" s="146"/>
      <c r="H3" s="147"/>
    </row>
    <row r="4" spans="1:8" x14ac:dyDescent="0.25">
      <c r="A4" s="148"/>
      <c r="B4" s="149"/>
      <c r="C4" s="150"/>
      <c r="D4" s="151">
        <v>38099</v>
      </c>
      <c r="E4" s="152"/>
      <c r="F4" s="153">
        <v>56792</v>
      </c>
      <c r="G4" s="154"/>
      <c r="H4" s="155"/>
    </row>
    <row r="5" spans="1:8" x14ac:dyDescent="0.25">
      <c r="A5" s="136" t="s">
        <v>522</v>
      </c>
      <c r="B5" s="141"/>
      <c r="C5" s="142"/>
      <c r="D5" s="143">
        <v>35699</v>
      </c>
      <c r="E5" s="144"/>
      <c r="F5" s="145">
        <v>92919</v>
      </c>
      <c r="G5" s="146"/>
      <c r="H5" s="147"/>
    </row>
    <row r="6" spans="1:8" x14ac:dyDescent="0.25">
      <c r="A6" s="148"/>
      <c r="B6" s="149"/>
      <c r="C6" s="150"/>
      <c r="D6" s="151">
        <v>27157</v>
      </c>
      <c r="E6" s="152"/>
      <c r="F6" s="153">
        <v>54128</v>
      </c>
      <c r="G6" s="154"/>
      <c r="H6" s="155"/>
    </row>
    <row r="7" spans="1:8" x14ac:dyDescent="0.25">
      <c r="A7" s="136" t="s">
        <v>523</v>
      </c>
      <c r="B7" s="141"/>
      <c r="C7" s="142"/>
      <c r="D7" s="143">
        <v>72738</v>
      </c>
      <c r="E7" s="144"/>
      <c r="F7" s="145">
        <v>103663</v>
      </c>
      <c r="G7" s="146"/>
      <c r="H7" s="147"/>
    </row>
    <row r="8" spans="1:8" x14ac:dyDescent="0.25">
      <c r="A8" s="148"/>
      <c r="B8" s="149"/>
      <c r="C8" s="150"/>
      <c r="D8" s="151">
        <v>47005</v>
      </c>
      <c r="E8" s="152"/>
      <c r="F8" s="153">
        <v>64346</v>
      </c>
      <c r="G8" s="154"/>
      <c r="H8" s="155"/>
    </row>
    <row r="9" spans="1:8" x14ac:dyDescent="0.25">
      <c r="A9" s="136" t="s">
        <v>524</v>
      </c>
      <c r="B9" s="141"/>
      <c r="C9" s="142"/>
      <c r="D9" s="143">
        <v>55919</v>
      </c>
      <c r="E9" s="144"/>
      <c r="F9" s="145">
        <v>92012</v>
      </c>
      <c r="G9" s="146"/>
      <c r="H9" s="147"/>
    </row>
    <row r="10" spans="1:8" x14ac:dyDescent="0.25">
      <c r="A10" s="148"/>
      <c r="B10" s="149"/>
      <c r="C10" s="150"/>
      <c r="D10" s="151">
        <v>46696</v>
      </c>
      <c r="E10" s="152"/>
      <c r="F10" s="153">
        <v>61382</v>
      </c>
      <c r="G10" s="154"/>
      <c r="H10" s="155"/>
    </row>
    <row r="11" spans="1:8" x14ac:dyDescent="0.25">
      <c r="A11" s="136" t="s">
        <v>525</v>
      </c>
      <c r="B11" s="141"/>
      <c r="C11" s="142"/>
      <c r="D11" s="143">
        <v>64175</v>
      </c>
      <c r="E11" s="144"/>
      <c r="F11" s="145">
        <v>91317</v>
      </c>
      <c r="G11" s="146"/>
      <c r="H11" s="147"/>
    </row>
    <row r="12" spans="1:8" x14ac:dyDescent="0.25">
      <c r="A12" s="148"/>
      <c r="B12" s="149"/>
      <c r="C12" s="156"/>
      <c r="D12" s="151">
        <v>42586</v>
      </c>
      <c r="E12" s="152"/>
      <c r="F12" s="153">
        <v>56480</v>
      </c>
      <c r="G12" s="154"/>
      <c r="H12" s="155"/>
    </row>
    <row r="13" spans="1:8" x14ac:dyDescent="0.25">
      <c r="A13" s="136"/>
      <c r="B13" s="141"/>
      <c r="C13" s="157"/>
      <c r="D13" s="158">
        <v>60662</v>
      </c>
      <c r="E13" s="159"/>
      <c r="F13" s="160">
        <v>101687</v>
      </c>
      <c r="G13" s="161"/>
      <c r="H13" s="147"/>
    </row>
    <row r="14" spans="1:8" x14ac:dyDescent="0.25">
      <c r="A14" s="148"/>
      <c r="B14" s="149"/>
      <c r="C14" s="150"/>
      <c r="D14" s="151">
        <v>40309</v>
      </c>
      <c r="E14" s="152"/>
      <c r="F14" s="153">
        <v>58626</v>
      </c>
      <c r="G14" s="154"/>
      <c r="H14" s="155"/>
    </row>
    <row r="17" spans="1:11" x14ac:dyDescent="0.25">
      <c r="A17" s="132" t="s">
        <v>51</v>
      </c>
    </row>
    <row r="18" spans="1:11" x14ac:dyDescent="0.2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5">
      <c r="A19" s="162" t="s">
        <v>52</v>
      </c>
      <c r="B19" s="162">
        <f>ROUND(VALUE(SUBSTITUTE(実質収支比率等に係る経年分析!F$48,"▲","-")),2)</f>
        <v>6.73</v>
      </c>
      <c r="C19" s="162">
        <f>ROUND(VALUE(SUBSTITUTE(実質収支比率等に係る経年分析!G$48,"▲","-")),2)</f>
        <v>7.57</v>
      </c>
      <c r="D19" s="162">
        <f>ROUND(VALUE(SUBSTITUTE(実質収支比率等に係る経年分析!H$48,"▲","-")),2)</f>
        <v>6.91</v>
      </c>
      <c r="E19" s="162">
        <f>ROUND(VALUE(SUBSTITUTE(実質収支比率等に係る経年分析!I$48,"▲","-")),2)</f>
        <v>6.63</v>
      </c>
      <c r="F19" s="162">
        <f>ROUND(VALUE(SUBSTITUTE(実質収支比率等に係る経年分析!J$48,"▲","-")),2)</f>
        <v>5.59</v>
      </c>
    </row>
    <row r="20" spans="1:11" x14ac:dyDescent="0.25">
      <c r="A20" s="162" t="s">
        <v>53</v>
      </c>
      <c r="B20" s="162">
        <f>ROUND(VALUE(SUBSTITUTE(実質収支比率等に係る経年分析!F$47,"▲","-")),2)</f>
        <v>22.82</v>
      </c>
      <c r="C20" s="162">
        <f>ROUND(VALUE(SUBSTITUTE(実質収支比率等に係る経年分析!G$47,"▲","-")),2)</f>
        <v>22.2</v>
      </c>
      <c r="D20" s="162">
        <f>ROUND(VALUE(SUBSTITUTE(実質収支比率等に係る経年分析!H$47,"▲","-")),2)</f>
        <v>22.79</v>
      </c>
      <c r="E20" s="162">
        <f>ROUND(VALUE(SUBSTITUTE(実質収支比率等に係る経年分析!I$47,"▲","-")),2)</f>
        <v>22.95</v>
      </c>
      <c r="F20" s="162">
        <f>ROUND(VALUE(SUBSTITUTE(実質収支比率等に係る経年分析!J$47,"▲","-")),2)</f>
        <v>22.65</v>
      </c>
    </row>
    <row r="21" spans="1:11" x14ac:dyDescent="0.25">
      <c r="A21" s="162" t="s">
        <v>54</v>
      </c>
      <c r="B21" s="162">
        <f>IF(ISNUMBER(VALUE(SUBSTITUTE(実質収支比率等に係る経年分析!F$49,"▲","-"))),ROUND(VALUE(SUBSTITUTE(実質収支比率等に係る経年分析!F$49,"▲","-")),2),NA())</f>
        <v>2.25</v>
      </c>
      <c r="C21" s="162">
        <f>IF(ISNUMBER(VALUE(SUBSTITUTE(実質収支比率等に係る経年分析!G$49,"▲","-"))),ROUND(VALUE(SUBSTITUTE(実質収支比率等に係る経年分析!G$49,"▲","-")),2),NA())</f>
        <v>1.08</v>
      </c>
      <c r="D21" s="162">
        <f>IF(ISNUMBER(VALUE(SUBSTITUTE(実質収支比率等に係る経年分析!H$49,"▲","-"))),ROUND(VALUE(SUBSTITUTE(実質収支比率等に係る経年分析!H$49,"▲","-")),2),NA())</f>
        <v>-0.83</v>
      </c>
      <c r="E21" s="162">
        <f>IF(ISNUMBER(VALUE(SUBSTITUTE(実質収支比率等に係る経年分析!I$49,"▲","-"))),ROUND(VALUE(SUBSTITUTE(実質収支比率等に係る経年分析!I$49,"▲","-")),2),NA())</f>
        <v>-0.26</v>
      </c>
      <c r="F21" s="162">
        <f>IF(ISNUMBER(VALUE(SUBSTITUTE(実質収支比率等に係る経年分析!J$49,"▲","-"))),ROUND(VALUE(SUBSTITUTE(実質収支比率等に係る経年分析!J$49,"▲","-")),2),NA())</f>
        <v>-0.89</v>
      </c>
    </row>
    <row r="24" spans="1:11" x14ac:dyDescent="0.25">
      <c r="A24" s="132" t="s">
        <v>55</v>
      </c>
    </row>
    <row r="25" spans="1:11" x14ac:dyDescent="0.2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5">
      <c r="A26" s="163"/>
      <c r="B26" s="163" t="s">
        <v>56</v>
      </c>
      <c r="C26" s="163" t="s">
        <v>57</v>
      </c>
      <c r="D26" s="163" t="s">
        <v>56</v>
      </c>
      <c r="E26" s="163" t="s">
        <v>57</v>
      </c>
      <c r="F26" s="163" t="s">
        <v>56</v>
      </c>
      <c r="G26" s="163" t="s">
        <v>57</v>
      </c>
      <c r="H26" s="163" t="s">
        <v>56</v>
      </c>
      <c r="I26" s="163" t="s">
        <v>57</v>
      </c>
      <c r="J26" s="163" t="s">
        <v>56</v>
      </c>
      <c r="K26" s="163" t="s">
        <v>57</v>
      </c>
    </row>
    <row r="27" spans="1:11" x14ac:dyDescent="0.2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5">
      <c r="A29" s="163" t="str">
        <f>IF(連結実質赤字比率に係る赤字・黒字の構成分析!C$41="",NA(),連結実質赤字比率に係る赤字・黒字の構成分析!C$41)</f>
        <v>稲敷市基幹水利施設管理事業特別会計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0.06</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5">
      <c r="A30" s="163" t="str">
        <f>IF(連結実質赤字比率に係る赤字・黒字の構成分析!C$40="",NA(),連結実質赤字比率に係る赤字・黒字の構成分析!C$40)</f>
        <v>稲敷市後期高齢者医療特別会計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7.0000000000000007E-2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0.11</v>
      </c>
    </row>
    <row r="31" spans="1:11" x14ac:dyDescent="0.25">
      <c r="A31" s="163" t="str">
        <f>IF(連結実質赤字比率に係る赤字・黒字の構成分析!C$39="",NA(),連結実質赤字比率に係る赤字・黒字の構成分析!C$39)</f>
        <v>稲敷市国民健康保険特別会計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0.61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0.69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0.28999999999999998</v>
      </c>
    </row>
    <row r="32" spans="1:11" x14ac:dyDescent="0.25">
      <c r="A32" s="163" t="str">
        <f>IF(連結実質赤字比率に係る赤字・黒字の構成分析!C$38="",NA(),連結実質赤字比率に係る赤字・黒字の構成分析!C$38)</f>
        <v>稲敷市工業用水道事業会計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1.1100000000000001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1.1100000000000001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1.17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1.0900000000000001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0.65</v>
      </c>
    </row>
    <row r="33" spans="1:16" x14ac:dyDescent="0.25">
      <c r="A33" s="163" t="str">
        <f>IF(連結実質赤字比率に係る赤字・黒字の構成分析!C$37="",NA(),連結実質赤字比率に係る赤字・黒字の構成分析!C$37)</f>
        <v>稲敷市介護保険特別会計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1.1599999999999999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1.77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1.49</v>
      </c>
    </row>
    <row r="34" spans="1:16" x14ac:dyDescent="0.25">
      <c r="A34" s="163" t="str">
        <f>IF(連結実質赤字比率に係る赤字・黒字の構成分析!C$36="",NA(),連結実質赤字比率に係る赤字・黒字の構成分析!C$36)</f>
        <v>稲敷市下水道事業会計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1.84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2.04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2.27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3.22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3.47</v>
      </c>
    </row>
    <row r="35" spans="1:16" x14ac:dyDescent="0.2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6.72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6.62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5.58</v>
      </c>
    </row>
    <row r="36" spans="1:16" x14ac:dyDescent="0.25">
      <c r="A36" s="163" t="str">
        <f>IF(連結実質赤字比率に係る赤字・黒字の構成分析!C$34="",NA(),連結実質赤字比率に係る赤字・黒字の構成分析!C$34)</f>
        <v>稲敷市水道事業会計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10.79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10.88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10.92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11.11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10.86</v>
      </c>
    </row>
    <row r="39" spans="1:16" x14ac:dyDescent="0.25">
      <c r="A39" s="132" t="s">
        <v>58</v>
      </c>
    </row>
    <row r="40" spans="1:16" x14ac:dyDescent="0.2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5">
      <c r="A42" s="164" t="s">
        <v>61</v>
      </c>
      <c r="B42" s="164"/>
      <c r="C42" s="164"/>
      <c r="D42" s="164">
        <f>'実質公債費比率（分子）の構造'!K$52</f>
        <v>2540</v>
      </c>
      <c r="E42" s="164"/>
      <c r="F42" s="164"/>
      <c r="G42" s="164">
        <f>'実質公債費比率（分子）の構造'!L$52</f>
        <v>2593</v>
      </c>
      <c r="H42" s="164"/>
      <c r="I42" s="164"/>
      <c r="J42" s="164">
        <f>'実質公債費比率（分子）の構造'!M$52</f>
        <v>2562</v>
      </c>
      <c r="K42" s="164"/>
      <c r="L42" s="164"/>
      <c r="M42" s="164">
        <f>'実質公債費比率（分子）の構造'!N$52</f>
        <v>2383</v>
      </c>
      <c r="N42" s="164"/>
      <c r="O42" s="164"/>
      <c r="P42" s="164">
        <f>'実質公債費比率（分子）の構造'!O$52</f>
        <v>2412</v>
      </c>
    </row>
    <row r="43" spans="1:16" x14ac:dyDescent="0.2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5">
      <c r="A44" s="164" t="s">
        <v>62</v>
      </c>
      <c r="B44" s="164">
        <f>'実質公債費比率（分子）の構造'!K$50</f>
        <v>1</v>
      </c>
      <c r="C44" s="164"/>
      <c r="D44" s="164"/>
      <c r="E44" s="164">
        <f>'実質公債費比率（分子）の構造'!L$50</f>
        <v>0</v>
      </c>
      <c r="F44" s="164"/>
      <c r="G44" s="164"/>
      <c r="H44" s="164">
        <f>'実質公債費比率（分子）の構造'!M$50</f>
        <v>0</v>
      </c>
      <c r="I44" s="164"/>
      <c r="J44" s="164"/>
      <c r="K44" s="164" t="str">
        <f>'実質公債費比率（分子）の構造'!N$50</f>
        <v>-</v>
      </c>
      <c r="L44" s="164"/>
      <c r="M44" s="164"/>
      <c r="N44" s="164" t="str">
        <f>'実質公債費比率（分子）の構造'!O$50</f>
        <v>-</v>
      </c>
      <c r="O44" s="164"/>
      <c r="P44" s="164"/>
    </row>
    <row r="45" spans="1:16" x14ac:dyDescent="0.25">
      <c r="A45" s="164" t="s">
        <v>63</v>
      </c>
      <c r="B45" s="164">
        <f>'実質公債費比率（分子）の構造'!K$49</f>
        <v>82</v>
      </c>
      <c r="C45" s="164"/>
      <c r="D45" s="164"/>
      <c r="E45" s="164">
        <f>'実質公債費比率（分子）の構造'!L$49</f>
        <v>60</v>
      </c>
      <c r="F45" s="164"/>
      <c r="G45" s="164"/>
      <c r="H45" s="164">
        <f>'実質公債費比率（分子）の構造'!M$49</f>
        <v>60</v>
      </c>
      <c r="I45" s="164"/>
      <c r="J45" s="164"/>
      <c r="K45" s="164">
        <f>'実質公債費比率（分子）の構造'!N$49</f>
        <v>68</v>
      </c>
      <c r="L45" s="164"/>
      <c r="M45" s="164"/>
      <c r="N45" s="164">
        <f>'実質公債費比率（分子）の構造'!O$49</f>
        <v>68</v>
      </c>
      <c r="O45" s="164"/>
      <c r="P45" s="164"/>
    </row>
    <row r="46" spans="1:16" x14ac:dyDescent="0.25">
      <c r="A46" s="164" t="s">
        <v>64</v>
      </c>
      <c r="B46" s="164">
        <f>'実質公債費比率（分子）の構造'!K$48</f>
        <v>956</v>
      </c>
      <c r="C46" s="164"/>
      <c r="D46" s="164"/>
      <c r="E46" s="164">
        <f>'実質公債費比率（分子）の構造'!L$48</f>
        <v>904</v>
      </c>
      <c r="F46" s="164"/>
      <c r="G46" s="164"/>
      <c r="H46" s="164">
        <f>'実質公債費比率（分子）の構造'!M$48</f>
        <v>935</v>
      </c>
      <c r="I46" s="164"/>
      <c r="J46" s="164"/>
      <c r="K46" s="164">
        <f>'実質公債費比率（分子）の構造'!N$48</f>
        <v>926</v>
      </c>
      <c r="L46" s="164"/>
      <c r="M46" s="164"/>
      <c r="N46" s="164">
        <f>'実質公債費比率（分子）の構造'!O$48</f>
        <v>858</v>
      </c>
      <c r="O46" s="164"/>
      <c r="P46" s="164"/>
    </row>
    <row r="47" spans="1:16" x14ac:dyDescent="0.2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5">
      <c r="A49" s="164" t="s">
        <v>66</v>
      </c>
      <c r="B49" s="164">
        <f>'実質公債費比率（分子）の構造'!K$45</f>
        <v>2486</v>
      </c>
      <c r="C49" s="164"/>
      <c r="D49" s="164"/>
      <c r="E49" s="164">
        <f>'実質公債費比率（分子）の構造'!L$45</f>
        <v>2604</v>
      </c>
      <c r="F49" s="164"/>
      <c r="G49" s="164"/>
      <c r="H49" s="164">
        <f>'実質公債費比率（分子）の構造'!M$45</f>
        <v>2609</v>
      </c>
      <c r="I49" s="164"/>
      <c r="J49" s="164"/>
      <c r="K49" s="164">
        <f>'実質公債費比率（分子）の構造'!N$45</f>
        <v>2366</v>
      </c>
      <c r="L49" s="164"/>
      <c r="M49" s="164"/>
      <c r="N49" s="164">
        <f>'実質公債費比率（分子）の構造'!O$45</f>
        <v>2331</v>
      </c>
      <c r="O49" s="164"/>
      <c r="P49" s="164"/>
    </row>
    <row r="50" spans="1:16" x14ac:dyDescent="0.25">
      <c r="A50" s="164" t="s">
        <v>67</v>
      </c>
      <c r="B50" s="164" t="e">
        <f>NA()</f>
        <v>#N/A</v>
      </c>
      <c r="C50" s="164">
        <f>IF(ISNUMBER('実質公債費比率（分子）の構造'!K$53),'実質公債費比率（分子）の構造'!K$53,NA())</f>
        <v>985</v>
      </c>
      <c r="D50" s="164" t="e">
        <f>NA()</f>
        <v>#N/A</v>
      </c>
      <c r="E50" s="164" t="e">
        <f>NA()</f>
        <v>#N/A</v>
      </c>
      <c r="F50" s="164">
        <f>IF(ISNUMBER('実質公債費比率（分子）の構造'!L$53),'実質公債費比率（分子）の構造'!L$53,NA())</f>
        <v>975</v>
      </c>
      <c r="G50" s="164" t="e">
        <f>NA()</f>
        <v>#N/A</v>
      </c>
      <c r="H50" s="164" t="e">
        <f>NA()</f>
        <v>#N/A</v>
      </c>
      <c r="I50" s="164">
        <f>IF(ISNUMBER('実質公債費比率（分子）の構造'!M$53),'実質公債費比率（分子）の構造'!M$53,NA())</f>
        <v>1042</v>
      </c>
      <c r="J50" s="164" t="e">
        <f>NA()</f>
        <v>#N/A</v>
      </c>
      <c r="K50" s="164" t="e">
        <f>NA()</f>
        <v>#N/A</v>
      </c>
      <c r="L50" s="164">
        <f>IF(ISNUMBER('実質公債費比率（分子）の構造'!N$53),'実質公債費比率（分子）の構造'!N$53,NA())</f>
        <v>977</v>
      </c>
      <c r="M50" s="164" t="e">
        <f>NA()</f>
        <v>#N/A</v>
      </c>
      <c r="N50" s="164" t="e">
        <f>NA()</f>
        <v>#N/A</v>
      </c>
      <c r="O50" s="164">
        <f>IF(ISNUMBER('実質公債費比率（分子）の構造'!O$53),'実質公債費比率（分子）の構造'!O$53,NA())</f>
        <v>845</v>
      </c>
      <c r="P50" s="164" t="e">
        <f>NA()</f>
        <v>#N/A</v>
      </c>
    </row>
    <row r="53" spans="1:16" x14ac:dyDescent="0.25">
      <c r="A53" s="132" t="s">
        <v>68</v>
      </c>
    </row>
    <row r="54" spans="1:16" x14ac:dyDescent="0.2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5">
      <c r="A56" s="163" t="s">
        <v>43</v>
      </c>
      <c r="B56" s="163"/>
      <c r="C56" s="163"/>
      <c r="D56" s="163">
        <f>'将来負担比率（分子）の構造'!I$52</f>
        <v>25793</v>
      </c>
      <c r="E56" s="163"/>
      <c r="F56" s="163"/>
      <c r="G56" s="163">
        <f>'将来負担比率（分子）の構造'!J$52</f>
        <v>24770</v>
      </c>
      <c r="H56" s="163"/>
      <c r="I56" s="163"/>
      <c r="J56" s="163">
        <f>'将来負担比率（分子）の構造'!K$52</f>
        <v>23985</v>
      </c>
      <c r="K56" s="163"/>
      <c r="L56" s="163"/>
      <c r="M56" s="163">
        <f>'将来負担比率（分子）の構造'!L$52</f>
        <v>22976</v>
      </c>
      <c r="N56" s="163"/>
      <c r="O56" s="163"/>
      <c r="P56" s="163">
        <f>'将来負担比率（分子）の構造'!M$52</f>
        <v>22295</v>
      </c>
    </row>
    <row r="57" spans="1:16" x14ac:dyDescent="0.25">
      <c r="A57" s="163" t="s">
        <v>42</v>
      </c>
      <c r="B57" s="163"/>
      <c r="C57" s="163"/>
      <c r="D57" s="163">
        <f>'将来負担比率（分子）の構造'!I$51</f>
        <v>220</v>
      </c>
      <c r="E57" s="163"/>
      <c r="F57" s="163"/>
      <c r="G57" s="163">
        <f>'将来負担比率（分子）の構造'!J$51</f>
        <v>195</v>
      </c>
      <c r="H57" s="163"/>
      <c r="I57" s="163"/>
      <c r="J57" s="163">
        <f>'将来負担比率（分子）の構造'!K$51</f>
        <v>166</v>
      </c>
      <c r="K57" s="163"/>
      <c r="L57" s="163"/>
      <c r="M57" s="163">
        <f>'将来負担比率（分子）の構造'!L$51</f>
        <v>150</v>
      </c>
      <c r="N57" s="163"/>
      <c r="O57" s="163"/>
      <c r="P57" s="163">
        <f>'将来負担比率（分子）の構造'!M$51</f>
        <v>132</v>
      </c>
    </row>
    <row r="58" spans="1:16" x14ac:dyDescent="0.25">
      <c r="A58" s="163" t="s">
        <v>41</v>
      </c>
      <c r="B58" s="163"/>
      <c r="C58" s="163"/>
      <c r="D58" s="163">
        <f>'将来負担比率（分子）の構造'!I$50</f>
        <v>12736</v>
      </c>
      <c r="E58" s="163"/>
      <c r="F58" s="163"/>
      <c r="G58" s="163">
        <f>'将来負担比率（分子）の構造'!J$50</f>
        <v>13740</v>
      </c>
      <c r="H58" s="163"/>
      <c r="I58" s="163"/>
      <c r="J58" s="163">
        <f>'将来負担比率（分子）の構造'!K$50</f>
        <v>13346</v>
      </c>
      <c r="K58" s="163"/>
      <c r="L58" s="163"/>
      <c r="M58" s="163">
        <f>'将来負担比率（分子）の構造'!L$50</f>
        <v>13245</v>
      </c>
      <c r="N58" s="163"/>
      <c r="O58" s="163"/>
      <c r="P58" s="163">
        <f>'将来負担比率（分子）の構造'!M$50</f>
        <v>13330</v>
      </c>
    </row>
    <row r="59" spans="1:16" x14ac:dyDescent="0.2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5">
      <c r="A61" s="163" t="s">
        <v>36</v>
      </c>
      <c r="B61" s="163" t="str">
        <f>'将来負担比率（分子）の構造'!I$46</f>
        <v>-</v>
      </c>
      <c r="C61" s="163"/>
      <c r="D61" s="163"/>
      <c r="E61" s="163">
        <f>'将来負担比率（分子）の構造'!J$46</f>
        <v>2</v>
      </c>
      <c r="F61" s="163"/>
      <c r="G61" s="163"/>
      <c r="H61" s="163" t="str">
        <f>'将来負担比率（分子）の構造'!K$46</f>
        <v>-</v>
      </c>
      <c r="I61" s="163"/>
      <c r="J61" s="163"/>
      <c r="K61" s="163">
        <f>'将来負担比率（分子）の構造'!L$46</f>
        <v>1</v>
      </c>
      <c r="L61" s="163"/>
      <c r="M61" s="163"/>
      <c r="N61" s="163" t="str">
        <f>'将来負担比率（分子）の構造'!M$46</f>
        <v>-</v>
      </c>
      <c r="O61" s="163"/>
      <c r="P61" s="163"/>
    </row>
    <row r="62" spans="1:16" x14ac:dyDescent="0.25">
      <c r="A62" s="163" t="s">
        <v>35</v>
      </c>
      <c r="B62" s="163">
        <f>'将来負担比率（分子）の構造'!I$45</f>
        <v>3737</v>
      </c>
      <c r="C62" s="163"/>
      <c r="D62" s="163"/>
      <c r="E62" s="163">
        <f>'将来負担比率（分子）の構造'!J$45</f>
        <v>3712</v>
      </c>
      <c r="F62" s="163"/>
      <c r="G62" s="163"/>
      <c r="H62" s="163">
        <f>'将来負担比率（分子）の構造'!K$45</f>
        <v>3669</v>
      </c>
      <c r="I62" s="163"/>
      <c r="J62" s="163"/>
      <c r="K62" s="163">
        <f>'将来負担比率（分子）の構造'!L$45</f>
        <v>3694</v>
      </c>
      <c r="L62" s="163"/>
      <c r="M62" s="163"/>
      <c r="N62" s="163">
        <f>'将来負担比率（分子）の構造'!M$45</f>
        <v>3925</v>
      </c>
      <c r="O62" s="163"/>
      <c r="P62" s="163"/>
    </row>
    <row r="63" spans="1:16" x14ac:dyDescent="0.25">
      <c r="A63" s="163" t="s">
        <v>34</v>
      </c>
      <c r="B63" s="163">
        <f>'将来負担比率（分子）の構造'!I$44</f>
        <v>442</v>
      </c>
      <c r="C63" s="163"/>
      <c r="D63" s="163"/>
      <c r="E63" s="163">
        <f>'将来負担比率（分子）の構造'!J$44</f>
        <v>421</v>
      </c>
      <c r="F63" s="163"/>
      <c r="G63" s="163"/>
      <c r="H63" s="163">
        <f>'将来負担比率（分子）の構造'!K$44</f>
        <v>406</v>
      </c>
      <c r="I63" s="163"/>
      <c r="J63" s="163"/>
      <c r="K63" s="163">
        <f>'将来負担比率（分子）の構造'!L$44</f>
        <v>381</v>
      </c>
      <c r="L63" s="163"/>
      <c r="M63" s="163"/>
      <c r="N63" s="163">
        <f>'将来負担比率（分子）の構造'!M$44</f>
        <v>330</v>
      </c>
      <c r="O63" s="163"/>
      <c r="P63" s="163"/>
    </row>
    <row r="64" spans="1:16" x14ac:dyDescent="0.25">
      <c r="A64" s="163" t="s">
        <v>33</v>
      </c>
      <c r="B64" s="163">
        <f>'将来負担比率（分子）の構造'!I$43</f>
        <v>10959</v>
      </c>
      <c r="C64" s="163"/>
      <c r="D64" s="163"/>
      <c r="E64" s="163">
        <f>'将来負担比率（分子）の構造'!J$43</f>
        <v>9733</v>
      </c>
      <c r="F64" s="163"/>
      <c r="G64" s="163"/>
      <c r="H64" s="163">
        <f>'将来負担比率（分子）の構造'!K$43</f>
        <v>9131</v>
      </c>
      <c r="I64" s="163"/>
      <c r="J64" s="163"/>
      <c r="K64" s="163">
        <f>'将来負担比率（分子）の構造'!L$43</f>
        <v>8538</v>
      </c>
      <c r="L64" s="163"/>
      <c r="M64" s="163"/>
      <c r="N64" s="163">
        <f>'将来負担比率（分子）の構造'!M$43</f>
        <v>7994</v>
      </c>
      <c r="O64" s="163"/>
      <c r="P64" s="163"/>
    </row>
    <row r="65" spans="1:16" x14ac:dyDescent="0.25">
      <c r="A65" s="163" t="s">
        <v>32</v>
      </c>
      <c r="B65" s="163">
        <f>'将来負担比率（分子）の構造'!I$42</f>
        <v>0</v>
      </c>
      <c r="C65" s="163"/>
      <c r="D65" s="163"/>
      <c r="E65" s="163">
        <f>'将来負担比率（分子）の構造'!J$42</f>
        <v>0</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5">
      <c r="A66" s="163" t="s">
        <v>31</v>
      </c>
      <c r="B66" s="163">
        <f>'将来負担比率（分子）の構造'!I$41</f>
        <v>25359</v>
      </c>
      <c r="C66" s="163"/>
      <c r="D66" s="163"/>
      <c r="E66" s="163">
        <f>'将来負担比率（分子）の構造'!J$41</f>
        <v>24686</v>
      </c>
      <c r="F66" s="163"/>
      <c r="G66" s="163"/>
      <c r="H66" s="163">
        <f>'将来負担比率（分子）の構造'!K$41</f>
        <v>24063</v>
      </c>
      <c r="I66" s="163"/>
      <c r="J66" s="163"/>
      <c r="K66" s="163">
        <f>'将来負担比率（分子）の構造'!L$41</f>
        <v>23091</v>
      </c>
      <c r="L66" s="163"/>
      <c r="M66" s="163"/>
      <c r="N66" s="163">
        <f>'将来負担比率（分子）の構造'!M$41</f>
        <v>22955</v>
      </c>
      <c r="O66" s="163"/>
      <c r="P66" s="163"/>
    </row>
    <row r="67" spans="1:16" x14ac:dyDescent="0.25">
      <c r="A67" s="163" t="s">
        <v>71</v>
      </c>
      <c r="B67" s="163" t="e">
        <f>NA()</f>
        <v>#N/A</v>
      </c>
      <c r="C67" s="163">
        <f>IF(ISNUMBER('将来負担比率（分子）の構造'!I$53), IF('将来負担比率（分子）の構造'!I$53 &lt; 0, 0, '将来負担比率（分子）の構造'!I$53), NA())</f>
        <v>1749</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5">
      <c r="A70" s="165" t="s">
        <v>72</v>
      </c>
      <c r="B70" s="165"/>
      <c r="C70" s="165"/>
      <c r="D70" s="165"/>
      <c r="E70" s="165"/>
      <c r="F70" s="165"/>
    </row>
    <row r="71" spans="1:16" x14ac:dyDescent="0.25">
      <c r="A71" s="166"/>
      <c r="B71" s="166" t="str">
        <f>基金残高に係る経年分析!F54</f>
        <v>R04</v>
      </c>
      <c r="C71" s="166" t="str">
        <f>基金残高に係る経年分析!G54</f>
        <v>R05</v>
      </c>
      <c r="D71" s="166" t="str">
        <f>基金残高に係る経年分析!H54</f>
        <v>R06</v>
      </c>
    </row>
    <row r="72" spans="1:16" x14ac:dyDescent="0.25">
      <c r="A72" s="166" t="s">
        <v>73</v>
      </c>
      <c r="B72" s="167">
        <f>基金残高に係る経年分析!F55</f>
        <v>3079</v>
      </c>
      <c r="C72" s="167">
        <f>基金残高に係る経年分析!G55</f>
        <v>3085</v>
      </c>
      <c r="D72" s="167">
        <f>基金残高に係る経年分析!H55</f>
        <v>3092</v>
      </c>
    </row>
    <row r="73" spans="1:16" x14ac:dyDescent="0.25">
      <c r="A73" s="166" t="s">
        <v>74</v>
      </c>
      <c r="B73" s="167">
        <f>基金残高に係る経年分析!F56</f>
        <v>2115</v>
      </c>
      <c r="C73" s="167">
        <f>基金残高に係る経年分析!G56</f>
        <v>2271</v>
      </c>
      <c r="D73" s="167">
        <f>基金残高に係る経年分析!H56</f>
        <v>2366</v>
      </c>
    </row>
    <row r="74" spans="1:16" x14ac:dyDescent="0.25">
      <c r="A74" s="166" t="s">
        <v>75</v>
      </c>
      <c r="B74" s="167">
        <f>基金残高に係る経年分析!F57</f>
        <v>7259</v>
      </c>
      <c r="C74" s="167">
        <f>基金残高に係る経年分析!G57</f>
        <v>6899</v>
      </c>
      <c r="D74" s="167">
        <f>基金残高に係る経年分析!H57</f>
        <v>7515</v>
      </c>
    </row>
  </sheetData>
  <sheetProtection algorithmName="SHA-512" hashValue="cTzCA/SOEYKXuh+q3C/ce6rSnq9I+omaKj5V8nZ7ubo3vJjcIXGHtoIAJ9et84UyptjoaL/wU+9kmM6abOg5Dg==" saltValue="gmMuX8KD+M94kVwF2oas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35" sqref="B35:Q35"/>
    </sheetView>
  </sheetViews>
  <sheetFormatPr defaultColWidth="0" defaultRowHeight="11.25" customHeight="1" zeroHeight="1" x14ac:dyDescent="0.25"/>
  <cols>
    <col min="1" max="1" width="1.59765625" style="202" customWidth="1"/>
    <col min="2" max="2" width="2.3984375" style="202" customWidth="1"/>
    <col min="3" max="16" width="2.59765625" style="202" customWidth="1"/>
    <col min="17" max="17" width="2.3984375" style="202" customWidth="1"/>
    <col min="18" max="95" width="1.59765625" style="202" customWidth="1"/>
    <col min="96" max="133" width="1.59765625" style="214" customWidth="1"/>
    <col min="134" max="143" width="1.59765625" style="202" customWidth="1"/>
    <col min="144" max="16384" width="0" style="202" hidden="1"/>
  </cols>
  <sheetData>
    <row r="1" spans="2:143" ht="22.5" customHeight="1" thickBot="1" x14ac:dyDescent="0.3">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5">
      <c r="B5" s="609" t="s">
        <v>215</v>
      </c>
      <c r="C5" s="610"/>
      <c r="D5" s="610"/>
      <c r="E5" s="610"/>
      <c r="F5" s="610"/>
      <c r="G5" s="610"/>
      <c r="H5" s="610"/>
      <c r="I5" s="610"/>
      <c r="J5" s="610"/>
      <c r="K5" s="610"/>
      <c r="L5" s="610"/>
      <c r="M5" s="610"/>
      <c r="N5" s="610"/>
      <c r="O5" s="610"/>
      <c r="P5" s="610"/>
      <c r="Q5" s="611"/>
      <c r="R5" s="612">
        <v>5199002</v>
      </c>
      <c r="S5" s="613"/>
      <c r="T5" s="613"/>
      <c r="U5" s="613"/>
      <c r="V5" s="613"/>
      <c r="W5" s="613"/>
      <c r="X5" s="613"/>
      <c r="Y5" s="614"/>
      <c r="Z5" s="615">
        <v>21.1</v>
      </c>
      <c r="AA5" s="615"/>
      <c r="AB5" s="615"/>
      <c r="AC5" s="615"/>
      <c r="AD5" s="616">
        <v>5199002</v>
      </c>
      <c r="AE5" s="616"/>
      <c r="AF5" s="616"/>
      <c r="AG5" s="616"/>
      <c r="AH5" s="616"/>
      <c r="AI5" s="616"/>
      <c r="AJ5" s="616"/>
      <c r="AK5" s="616"/>
      <c r="AL5" s="617">
        <v>38.1</v>
      </c>
      <c r="AM5" s="618"/>
      <c r="AN5" s="618"/>
      <c r="AO5" s="619"/>
      <c r="AP5" s="609" t="s">
        <v>216</v>
      </c>
      <c r="AQ5" s="610"/>
      <c r="AR5" s="610"/>
      <c r="AS5" s="610"/>
      <c r="AT5" s="610"/>
      <c r="AU5" s="610"/>
      <c r="AV5" s="610"/>
      <c r="AW5" s="610"/>
      <c r="AX5" s="610"/>
      <c r="AY5" s="610"/>
      <c r="AZ5" s="610"/>
      <c r="BA5" s="610"/>
      <c r="BB5" s="610"/>
      <c r="BC5" s="610"/>
      <c r="BD5" s="610"/>
      <c r="BE5" s="610"/>
      <c r="BF5" s="611"/>
      <c r="BG5" s="623">
        <v>5199002</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5">
      <c r="B6" s="620" t="s">
        <v>220</v>
      </c>
      <c r="C6" s="621"/>
      <c r="D6" s="621"/>
      <c r="E6" s="621"/>
      <c r="F6" s="621"/>
      <c r="G6" s="621"/>
      <c r="H6" s="621"/>
      <c r="I6" s="621"/>
      <c r="J6" s="621"/>
      <c r="K6" s="621"/>
      <c r="L6" s="621"/>
      <c r="M6" s="621"/>
      <c r="N6" s="621"/>
      <c r="O6" s="621"/>
      <c r="P6" s="621"/>
      <c r="Q6" s="622"/>
      <c r="R6" s="623">
        <v>394648</v>
      </c>
      <c r="S6" s="624"/>
      <c r="T6" s="624"/>
      <c r="U6" s="624"/>
      <c r="V6" s="624"/>
      <c r="W6" s="624"/>
      <c r="X6" s="624"/>
      <c r="Y6" s="625"/>
      <c r="Z6" s="626">
        <v>1.6</v>
      </c>
      <c r="AA6" s="626"/>
      <c r="AB6" s="626"/>
      <c r="AC6" s="626"/>
      <c r="AD6" s="627">
        <v>394648</v>
      </c>
      <c r="AE6" s="627"/>
      <c r="AF6" s="627"/>
      <c r="AG6" s="627"/>
      <c r="AH6" s="627"/>
      <c r="AI6" s="627"/>
      <c r="AJ6" s="627"/>
      <c r="AK6" s="627"/>
      <c r="AL6" s="628">
        <v>2.9</v>
      </c>
      <c r="AM6" s="629"/>
      <c r="AN6" s="629"/>
      <c r="AO6" s="630"/>
      <c r="AP6" s="620" t="s">
        <v>221</v>
      </c>
      <c r="AQ6" s="621"/>
      <c r="AR6" s="621"/>
      <c r="AS6" s="621"/>
      <c r="AT6" s="621"/>
      <c r="AU6" s="621"/>
      <c r="AV6" s="621"/>
      <c r="AW6" s="621"/>
      <c r="AX6" s="621"/>
      <c r="AY6" s="621"/>
      <c r="AZ6" s="621"/>
      <c r="BA6" s="621"/>
      <c r="BB6" s="621"/>
      <c r="BC6" s="621"/>
      <c r="BD6" s="621"/>
      <c r="BE6" s="621"/>
      <c r="BF6" s="622"/>
      <c r="BG6" s="623">
        <v>5199002</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176943</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176943</v>
      </c>
      <c r="DR6" s="624"/>
      <c r="DS6" s="624"/>
      <c r="DT6" s="624"/>
      <c r="DU6" s="624"/>
      <c r="DV6" s="624"/>
      <c r="DW6" s="624"/>
      <c r="DX6" s="624"/>
      <c r="DY6" s="624"/>
      <c r="DZ6" s="624"/>
      <c r="EA6" s="624"/>
      <c r="EB6" s="624"/>
      <c r="EC6" s="633"/>
    </row>
    <row r="7" spans="2:143" ht="11.25" customHeight="1" x14ac:dyDescent="0.25">
      <c r="B7" s="620" t="s">
        <v>223</v>
      </c>
      <c r="C7" s="621"/>
      <c r="D7" s="621"/>
      <c r="E7" s="621"/>
      <c r="F7" s="621"/>
      <c r="G7" s="621"/>
      <c r="H7" s="621"/>
      <c r="I7" s="621"/>
      <c r="J7" s="621"/>
      <c r="K7" s="621"/>
      <c r="L7" s="621"/>
      <c r="M7" s="621"/>
      <c r="N7" s="621"/>
      <c r="O7" s="621"/>
      <c r="P7" s="621"/>
      <c r="Q7" s="622"/>
      <c r="R7" s="623">
        <v>1797</v>
      </c>
      <c r="S7" s="624"/>
      <c r="T7" s="624"/>
      <c r="U7" s="624"/>
      <c r="V7" s="624"/>
      <c r="W7" s="624"/>
      <c r="X7" s="624"/>
      <c r="Y7" s="625"/>
      <c r="Z7" s="626">
        <v>0</v>
      </c>
      <c r="AA7" s="626"/>
      <c r="AB7" s="626"/>
      <c r="AC7" s="626"/>
      <c r="AD7" s="627">
        <v>1797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2024554</v>
      </c>
      <c r="BH7" s="624"/>
      <c r="BI7" s="624"/>
      <c r="BJ7" s="624"/>
      <c r="BK7" s="624"/>
      <c r="BL7" s="624"/>
      <c r="BM7" s="624"/>
      <c r="BN7" s="625"/>
      <c r="BO7" s="626">
        <v>38.9</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3657794</v>
      </c>
      <c r="CS7" s="624"/>
      <c r="CT7" s="624"/>
      <c r="CU7" s="624"/>
      <c r="CV7" s="624"/>
      <c r="CW7" s="624"/>
      <c r="CX7" s="624"/>
      <c r="CY7" s="625"/>
      <c r="CZ7" s="626">
        <v>15.4</v>
      </c>
      <c r="DA7" s="626"/>
      <c r="DB7" s="626"/>
      <c r="DC7" s="626"/>
      <c r="DD7" s="632">
        <v>24865</v>
      </c>
      <c r="DE7" s="624"/>
      <c r="DF7" s="624"/>
      <c r="DG7" s="624"/>
      <c r="DH7" s="624"/>
      <c r="DI7" s="624"/>
      <c r="DJ7" s="624"/>
      <c r="DK7" s="624"/>
      <c r="DL7" s="624"/>
      <c r="DM7" s="624"/>
      <c r="DN7" s="624"/>
      <c r="DO7" s="624"/>
      <c r="DP7" s="625"/>
      <c r="DQ7" s="632">
        <v>2174847</v>
      </c>
      <c r="DR7" s="624"/>
      <c r="DS7" s="624"/>
      <c r="DT7" s="624"/>
      <c r="DU7" s="624"/>
      <c r="DV7" s="624"/>
      <c r="DW7" s="624"/>
      <c r="DX7" s="624"/>
      <c r="DY7" s="624"/>
      <c r="DZ7" s="624"/>
      <c r="EA7" s="624"/>
      <c r="EB7" s="624"/>
      <c r="EC7" s="633"/>
    </row>
    <row r="8" spans="2:143" ht="11.25" customHeight="1" x14ac:dyDescent="0.25">
      <c r="B8" s="620" t="s">
        <v>226</v>
      </c>
      <c r="C8" s="621"/>
      <c r="D8" s="621"/>
      <c r="E8" s="621"/>
      <c r="F8" s="621"/>
      <c r="G8" s="621"/>
      <c r="H8" s="621"/>
      <c r="I8" s="621"/>
      <c r="J8" s="621"/>
      <c r="K8" s="621"/>
      <c r="L8" s="621"/>
      <c r="M8" s="621"/>
      <c r="N8" s="621"/>
      <c r="O8" s="621"/>
      <c r="P8" s="621"/>
      <c r="Q8" s="622"/>
      <c r="R8" s="623">
        <v>36162</v>
      </c>
      <c r="S8" s="624"/>
      <c r="T8" s="624"/>
      <c r="U8" s="624"/>
      <c r="V8" s="624"/>
      <c r="W8" s="624"/>
      <c r="X8" s="624"/>
      <c r="Y8" s="625"/>
      <c r="Z8" s="626">
        <v>0.1</v>
      </c>
      <c r="AA8" s="626"/>
      <c r="AB8" s="626"/>
      <c r="AC8" s="626"/>
      <c r="AD8" s="627">
        <v>36162</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59539</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6908458</v>
      </c>
      <c r="CS8" s="624"/>
      <c r="CT8" s="624"/>
      <c r="CU8" s="624"/>
      <c r="CV8" s="624"/>
      <c r="CW8" s="624"/>
      <c r="CX8" s="624"/>
      <c r="CY8" s="625"/>
      <c r="CZ8" s="626">
        <v>29.1</v>
      </c>
      <c r="DA8" s="626"/>
      <c r="DB8" s="626"/>
      <c r="DC8" s="626"/>
      <c r="DD8" s="632">
        <v>44072</v>
      </c>
      <c r="DE8" s="624"/>
      <c r="DF8" s="624"/>
      <c r="DG8" s="624"/>
      <c r="DH8" s="624"/>
      <c r="DI8" s="624"/>
      <c r="DJ8" s="624"/>
      <c r="DK8" s="624"/>
      <c r="DL8" s="624"/>
      <c r="DM8" s="624"/>
      <c r="DN8" s="624"/>
      <c r="DO8" s="624"/>
      <c r="DP8" s="625"/>
      <c r="DQ8" s="632">
        <v>4032798</v>
      </c>
      <c r="DR8" s="624"/>
      <c r="DS8" s="624"/>
      <c r="DT8" s="624"/>
      <c r="DU8" s="624"/>
      <c r="DV8" s="624"/>
      <c r="DW8" s="624"/>
      <c r="DX8" s="624"/>
      <c r="DY8" s="624"/>
      <c r="DZ8" s="624"/>
      <c r="EA8" s="624"/>
      <c r="EB8" s="624"/>
      <c r="EC8" s="633"/>
    </row>
    <row r="9" spans="2:143" ht="11.25" customHeight="1" x14ac:dyDescent="0.25">
      <c r="B9" s="620" t="s">
        <v>229</v>
      </c>
      <c r="C9" s="621"/>
      <c r="D9" s="621"/>
      <c r="E9" s="621"/>
      <c r="F9" s="621"/>
      <c r="G9" s="621"/>
      <c r="H9" s="621"/>
      <c r="I9" s="621"/>
      <c r="J9" s="621"/>
      <c r="K9" s="621"/>
      <c r="L9" s="621"/>
      <c r="M9" s="621"/>
      <c r="N9" s="621"/>
      <c r="O9" s="621"/>
      <c r="P9" s="621"/>
      <c r="Q9" s="622"/>
      <c r="R9" s="623">
        <v>50208</v>
      </c>
      <c r="S9" s="624"/>
      <c r="T9" s="624"/>
      <c r="U9" s="624"/>
      <c r="V9" s="624"/>
      <c r="W9" s="624"/>
      <c r="X9" s="624"/>
      <c r="Y9" s="625"/>
      <c r="Z9" s="626">
        <v>0.2</v>
      </c>
      <c r="AA9" s="626"/>
      <c r="AB9" s="626"/>
      <c r="AC9" s="626"/>
      <c r="AD9" s="627">
        <v>50208</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1548627</v>
      </c>
      <c r="BH9" s="624"/>
      <c r="BI9" s="624"/>
      <c r="BJ9" s="624"/>
      <c r="BK9" s="624"/>
      <c r="BL9" s="624"/>
      <c r="BM9" s="624"/>
      <c r="BN9" s="625"/>
      <c r="BO9" s="626">
        <v>29.8</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1475404</v>
      </c>
      <c r="CS9" s="624"/>
      <c r="CT9" s="624"/>
      <c r="CU9" s="624"/>
      <c r="CV9" s="624"/>
      <c r="CW9" s="624"/>
      <c r="CX9" s="624"/>
      <c r="CY9" s="625"/>
      <c r="CZ9" s="626">
        <v>6.2</v>
      </c>
      <c r="DA9" s="626"/>
      <c r="DB9" s="626"/>
      <c r="DC9" s="626"/>
      <c r="DD9" s="632" t="s">
        <v>122</v>
      </c>
      <c r="DE9" s="624"/>
      <c r="DF9" s="624"/>
      <c r="DG9" s="624"/>
      <c r="DH9" s="624"/>
      <c r="DI9" s="624"/>
      <c r="DJ9" s="624"/>
      <c r="DK9" s="624"/>
      <c r="DL9" s="624"/>
      <c r="DM9" s="624"/>
      <c r="DN9" s="624"/>
      <c r="DO9" s="624"/>
      <c r="DP9" s="625"/>
      <c r="DQ9" s="632">
        <v>1125947</v>
      </c>
      <c r="DR9" s="624"/>
      <c r="DS9" s="624"/>
      <c r="DT9" s="624"/>
      <c r="DU9" s="624"/>
      <c r="DV9" s="624"/>
      <c r="DW9" s="624"/>
      <c r="DX9" s="624"/>
      <c r="DY9" s="624"/>
      <c r="DZ9" s="624"/>
      <c r="EA9" s="624"/>
      <c r="EB9" s="624"/>
      <c r="EC9" s="633"/>
    </row>
    <row r="10" spans="2:143" ht="11.25" customHeight="1" x14ac:dyDescent="0.2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129476</v>
      </c>
      <c r="BH10" s="624"/>
      <c r="BI10" s="624"/>
      <c r="BJ10" s="624"/>
      <c r="BK10" s="624"/>
      <c r="BL10" s="624"/>
      <c r="BM10" s="624"/>
      <c r="BN10" s="625"/>
      <c r="BO10" s="626">
        <v>2.5</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5">
      <c r="B11" s="620" t="s">
        <v>235</v>
      </c>
      <c r="C11" s="621"/>
      <c r="D11" s="621"/>
      <c r="E11" s="621"/>
      <c r="F11" s="621"/>
      <c r="G11" s="621"/>
      <c r="H11" s="621"/>
      <c r="I11" s="621"/>
      <c r="J11" s="621"/>
      <c r="K11" s="621"/>
      <c r="L11" s="621"/>
      <c r="M11" s="621"/>
      <c r="N11" s="621"/>
      <c r="O11" s="621"/>
      <c r="P11" s="621"/>
      <c r="Q11" s="622"/>
      <c r="R11" s="623">
        <v>1001096</v>
      </c>
      <c r="S11" s="624"/>
      <c r="T11" s="624"/>
      <c r="U11" s="624"/>
      <c r="V11" s="624"/>
      <c r="W11" s="624"/>
      <c r="X11" s="624"/>
      <c r="Y11" s="625"/>
      <c r="Z11" s="628">
        <v>4.0999999999999996</v>
      </c>
      <c r="AA11" s="629"/>
      <c r="AB11" s="629"/>
      <c r="AC11" s="635"/>
      <c r="AD11" s="632">
        <v>1001096</v>
      </c>
      <c r="AE11" s="624"/>
      <c r="AF11" s="624"/>
      <c r="AG11" s="624"/>
      <c r="AH11" s="624"/>
      <c r="AI11" s="624"/>
      <c r="AJ11" s="624"/>
      <c r="AK11" s="625"/>
      <c r="AL11" s="628">
        <v>7.3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286912</v>
      </c>
      <c r="BH11" s="624"/>
      <c r="BI11" s="624"/>
      <c r="BJ11" s="624"/>
      <c r="BK11" s="624"/>
      <c r="BL11" s="624"/>
      <c r="BM11" s="624"/>
      <c r="BN11" s="625"/>
      <c r="BO11" s="626">
        <v>5.5</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2006279</v>
      </c>
      <c r="CS11" s="624"/>
      <c r="CT11" s="624"/>
      <c r="CU11" s="624"/>
      <c r="CV11" s="624"/>
      <c r="CW11" s="624"/>
      <c r="CX11" s="624"/>
      <c r="CY11" s="625"/>
      <c r="CZ11" s="626">
        <v>8.5</v>
      </c>
      <c r="DA11" s="626"/>
      <c r="DB11" s="626"/>
      <c r="DC11" s="626"/>
      <c r="DD11" s="632">
        <v>10234</v>
      </c>
      <c r="DE11" s="624"/>
      <c r="DF11" s="624"/>
      <c r="DG11" s="624"/>
      <c r="DH11" s="624"/>
      <c r="DI11" s="624"/>
      <c r="DJ11" s="624"/>
      <c r="DK11" s="624"/>
      <c r="DL11" s="624"/>
      <c r="DM11" s="624"/>
      <c r="DN11" s="624"/>
      <c r="DO11" s="624"/>
      <c r="DP11" s="625"/>
      <c r="DQ11" s="632">
        <v>815524</v>
      </c>
      <c r="DR11" s="624"/>
      <c r="DS11" s="624"/>
      <c r="DT11" s="624"/>
      <c r="DU11" s="624"/>
      <c r="DV11" s="624"/>
      <c r="DW11" s="624"/>
      <c r="DX11" s="624"/>
      <c r="DY11" s="624"/>
      <c r="DZ11" s="624"/>
      <c r="EA11" s="624"/>
      <c r="EB11" s="624"/>
      <c r="EC11" s="633"/>
    </row>
    <row r="12" spans="2:143" ht="11.25" customHeight="1" x14ac:dyDescent="0.25">
      <c r="B12" s="620" t="s">
        <v>238</v>
      </c>
      <c r="C12" s="621"/>
      <c r="D12" s="621"/>
      <c r="E12" s="621"/>
      <c r="F12" s="621"/>
      <c r="G12" s="621"/>
      <c r="H12" s="621"/>
      <c r="I12" s="621"/>
      <c r="J12" s="621"/>
      <c r="K12" s="621"/>
      <c r="L12" s="621"/>
      <c r="M12" s="621"/>
      <c r="N12" s="621"/>
      <c r="O12" s="621"/>
      <c r="P12" s="621"/>
      <c r="Q12" s="622"/>
      <c r="R12" s="623">
        <v>212086</v>
      </c>
      <c r="S12" s="624"/>
      <c r="T12" s="624"/>
      <c r="U12" s="624"/>
      <c r="V12" s="624"/>
      <c r="W12" s="624"/>
      <c r="X12" s="624"/>
      <c r="Y12" s="625"/>
      <c r="Z12" s="626">
        <v>0.9</v>
      </c>
      <c r="AA12" s="626"/>
      <c r="AB12" s="626"/>
      <c r="AC12" s="626"/>
      <c r="AD12" s="627">
        <v>212086</v>
      </c>
      <c r="AE12" s="627"/>
      <c r="AF12" s="627"/>
      <c r="AG12" s="627"/>
      <c r="AH12" s="627"/>
      <c r="AI12" s="627"/>
      <c r="AJ12" s="627"/>
      <c r="AK12" s="627"/>
      <c r="AL12" s="628">
        <v>1.6</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2612917</v>
      </c>
      <c r="BH12" s="624"/>
      <c r="BI12" s="624"/>
      <c r="BJ12" s="624"/>
      <c r="BK12" s="624"/>
      <c r="BL12" s="624"/>
      <c r="BM12" s="624"/>
      <c r="BN12" s="625"/>
      <c r="BO12" s="626">
        <v>50.3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271429</v>
      </c>
      <c r="CS12" s="624"/>
      <c r="CT12" s="624"/>
      <c r="CU12" s="624"/>
      <c r="CV12" s="624"/>
      <c r="CW12" s="624"/>
      <c r="CX12" s="624"/>
      <c r="CY12" s="625"/>
      <c r="CZ12" s="626">
        <v>1.1000000000000001</v>
      </c>
      <c r="DA12" s="626"/>
      <c r="DB12" s="626"/>
      <c r="DC12" s="626"/>
      <c r="DD12" s="632">
        <v>7364</v>
      </c>
      <c r="DE12" s="624"/>
      <c r="DF12" s="624"/>
      <c r="DG12" s="624"/>
      <c r="DH12" s="624"/>
      <c r="DI12" s="624"/>
      <c r="DJ12" s="624"/>
      <c r="DK12" s="624"/>
      <c r="DL12" s="624"/>
      <c r="DM12" s="624"/>
      <c r="DN12" s="624"/>
      <c r="DO12" s="624"/>
      <c r="DP12" s="625"/>
      <c r="DQ12" s="632">
        <v>212952</v>
      </c>
      <c r="DR12" s="624"/>
      <c r="DS12" s="624"/>
      <c r="DT12" s="624"/>
      <c r="DU12" s="624"/>
      <c r="DV12" s="624"/>
      <c r="DW12" s="624"/>
      <c r="DX12" s="624"/>
      <c r="DY12" s="624"/>
      <c r="DZ12" s="624"/>
      <c r="EA12" s="624"/>
      <c r="EB12" s="624"/>
      <c r="EC12" s="633"/>
    </row>
    <row r="13" spans="2:143" ht="11.25" customHeight="1" x14ac:dyDescent="0.2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2610216</v>
      </c>
      <c r="BH13" s="624"/>
      <c r="BI13" s="624"/>
      <c r="BJ13" s="624"/>
      <c r="BK13" s="624"/>
      <c r="BL13" s="624"/>
      <c r="BM13" s="624"/>
      <c r="BN13" s="625"/>
      <c r="BO13" s="626">
        <v>50.2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2724471</v>
      </c>
      <c r="CS13" s="624"/>
      <c r="CT13" s="624"/>
      <c r="CU13" s="624"/>
      <c r="CV13" s="624"/>
      <c r="CW13" s="624"/>
      <c r="CX13" s="624"/>
      <c r="CY13" s="625"/>
      <c r="CZ13" s="626">
        <v>11.5</v>
      </c>
      <c r="DA13" s="626"/>
      <c r="DB13" s="626"/>
      <c r="DC13" s="626"/>
      <c r="DD13" s="632">
        <v>1460988</v>
      </c>
      <c r="DE13" s="624"/>
      <c r="DF13" s="624"/>
      <c r="DG13" s="624"/>
      <c r="DH13" s="624"/>
      <c r="DI13" s="624"/>
      <c r="DJ13" s="624"/>
      <c r="DK13" s="624"/>
      <c r="DL13" s="624"/>
      <c r="DM13" s="624"/>
      <c r="DN13" s="624"/>
      <c r="DO13" s="624"/>
      <c r="DP13" s="625"/>
      <c r="DQ13" s="632">
        <v>1615537</v>
      </c>
      <c r="DR13" s="624"/>
      <c r="DS13" s="624"/>
      <c r="DT13" s="624"/>
      <c r="DU13" s="624"/>
      <c r="DV13" s="624"/>
      <c r="DW13" s="624"/>
      <c r="DX13" s="624"/>
      <c r="DY13" s="624"/>
      <c r="DZ13" s="624"/>
      <c r="EA13" s="624"/>
      <c r="EB13" s="624"/>
      <c r="EC13" s="633"/>
    </row>
    <row r="14" spans="2:143" ht="11.25" customHeight="1" x14ac:dyDescent="0.2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167878</v>
      </c>
      <c r="BH14" s="624"/>
      <c r="BI14" s="624"/>
      <c r="BJ14" s="624"/>
      <c r="BK14" s="624"/>
      <c r="BL14" s="624"/>
      <c r="BM14" s="624"/>
      <c r="BN14" s="625"/>
      <c r="BO14" s="626">
        <v>3.2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1001655</v>
      </c>
      <c r="CS14" s="624"/>
      <c r="CT14" s="624"/>
      <c r="CU14" s="624"/>
      <c r="CV14" s="624"/>
      <c r="CW14" s="624"/>
      <c r="CX14" s="624"/>
      <c r="CY14" s="625"/>
      <c r="CZ14" s="626">
        <v>4.2</v>
      </c>
      <c r="DA14" s="626"/>
      <c r="DB14" s="626"/>
      <c r="DC14" s="626"/>
      <c r="DD14" s="632">
        <v>25684</v>
      </c>
      <c r="DE14" s="624"/>
      <c r="DF14" s="624"/>
      <c r="DG14" s="624"/>
      <c r="DH14" s="624"/>
      <c r="DI14" s="624"/>
      <c r="DJ14" s="624"/>
      <c r="DK14" s="624"/>
      <c r="DL14" s="624"/>
      <c r="DM14" s="624"/>
      <c r="DN14" s="624"/>
      <c r="DO14" s="624"/>
      <c r="DP14" s="625"/>
      <c r="DQ14" s="632">
        <v>948030</v>
      </c>
      <c r="DR14" s="624"/>
      <c r="DS14" s="624"/>
      <c r="DT14" s="624"/>
      <c r="DU14" s="624"/>
      <c r="DV14" s="624"/>
      <c r="DW14" s="624"/>
      <c r="DX14" s="624"/>
      <c r="DY14" s="624"/>
      <c r="DZ14" s="624"/>
      <c r="EA14" s="624"/>
      <c r="EB14" s="624"/>
      <c r="EC14" s="633"/>
    </row>
    <row r="15" spans="2:143" ht="11.25" customHeight="1" x14ac:dyDescent="0.25">
      <c r="B15" s="620" t="s">
        <v>247</v>
      </c>
      <c r="C15" s="621"/>
      <c r="D15" s="621"/>
      <c r="E15" s="621"/>
      <c r="F15" s="621"/>
      <c r="G15" s="621"/>
      <c r="H15" s="621"/>
      <c r="I15" s="621"/>
      <c r="J15" s="621"/>
      <c r="K15" s="621"/>
      <c r="L15" s="621"/>
      <c r="M15" s="621"/>
      <c r="N15" s="621"/>
      <c r="O15" s="621"/>
      <c r="P15" s="621"/>
      <c r="Q15" s="622"/>
      <c r="R15" s="623">
        <v>46290</v>
      </c>
      <c r="S15" s="624"/>
      <c r="T15" s="624"/>
      <c r="U15" s="624"/>
      <c r="V15" s="624"/>
      <c r="W15" s="624"/>
      <c r="X15" s="624"/>
      <c r="Y15" s="625"/>
      <c r="Z15" s="626">
        <v>0.2</v>
      </c>
      <c r="AA15" s="626"/>
      <c r="AB15" s="626"/>
      <c r="AC15" s="626"/>
      <c r="AD15" s="627">
        <v>46290</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393653</v>
      </c>
      <c r="BH15" s="624"/>
      <c r="BI15" s="624"/>
      <c r="BJ15" s="624"/>
      <c r="BK15" s="624"/>
      <c r="BL15" s="624"/>
      <c r="BM15" s="624"/>
      <c r="BN15" s="625"/>
      <c r="BO15" s="626">
        <v>7.6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3147952</v>
      </c>
      <c r="CS15" s="624"/>
      <c r="CT15" s="624"/>
      <c r="CU15" s="624"/>
      <c r="CV15" s="624"/>
      <c r="CW15" s="624"/>
      <c r="CX15" s="624"/>
      <c r="CY15" s="625"/>
      <c r="CZ15" s="626">
        <v>13.3</v>
      </c>
      <c r="DA15" s="626"/>
      <c r="DB15" s="626"/>
      <c r="DC15" s="626"/>
      <c r="DD15" s="632">
        <v>802051</v>
      </c>
      <c r="DE15" s="624"/>
      <c r="DF15" s="624"/>
      <c r="DG15" s="624"/>
      <c r="DH15" s="624"/>
      <c r="DI15" s="624"/>
      <c r="DJ15" s="624"/>
      <c r="DK15" s="624"/>
      <c r="DL15" s="624"/>
      <c r="DM15" s="624"/>
      <c r="DN15" s="624"/>
      <c r="DO15" s="624"/>
      <c r="DP15" s="625"/>
      <c r="DQ15" s="632">
        <v>2129915</v>
      </c>
      <c r="DR15" s="624"/>
      <c r="DS15" s="624"/>
      <c r="DT15" s="624"/>
      <c r="DU15" s="624"/>
      <c r="DV15" s="624"/>
      <c r="DW15" s="624"/>
      <c r="DX15" s="624"/>
      <c r="DY15" s="624"/>
      <c r="DZ15" s="624"/>
      <c r="EA15" s="624"/>
      <c r="EB15" s="624"/>
      <c r="EC15" s="633"/>
    </row>
    <row r="16" spans="2:143" ht="11.25" customHeight="1" x14ac:dyDescent="0.25">
      <c r="B16" s="620" t="s">
        <v>250</v>
      </c>
      <c r="C16" s="621"/>
      <c r="D16" s="621"/>
      <c r="E16" s="621"/>
      <c r="F16" s="621"/>
      <c r="G16" s="621"/>
      <c r="H16" s="621"/>
      <c r="I16" s="621"/>
      <c r="J16" s="621"/>
      <c r="K16" s="621"/>
      <c r="L16" s="621"/>
      <c r="M16" s="621"/>
      <c r="N16" s="621"/>
      <c r="O16" s="621"/>
      <c r="P16" s="621"/>
      <c r="Q16" s="622"/>
      <c r="R16" s="623">
        <v>105181</v>
      </c>
      <c r="S16" s="624"/>
      <c r="T16" s="624"/>
      <c r="U16" s="624"/>
      <c r="V16" s="624"/>
      <c r="W16" s="624"/>
      <c r="X16" s="624"/>
      <c r="Y16" s="625"/>
      <c r="Z16" s="626">
        <v>0.4</v>
      </c>
      <c r="AA16" s="626"/>
      <c r="AB16" s="626"/>
      <c r="AC16" s="626"/>
      <c r="AD16" s="627">
        <v>105181</v>
      </c>
      <c r="AE16" s="627"/>
      <c r="AF16" s="627"/>
      <c r="AG16" s="627"/>
      <c r="AH16" s="627"/>
      <c r="AI16" s="627"/>
      <c r="AJ16" s="627"/>
      <c r="AK16" s="627"/>
      <c r="AL16" s="628">
        <v>0.8</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5">
      <c r="B17" s="620" t="s">
        <v>253</v>
      </c>
      <c r="C17" s="621"/>
      <c r="D17" s="621"/>
      <c r="E17" s="621"/>
      <c r="F17" s="621"/>
      <c r="G17" s="621"/>
      <c r="H17" s="621"/>
      <c r="I17" s="621"/>
      <c r="J17" s="621"/>
      <c r="K17" s="621"/>
      <c r="L17" s="621"/>
      <c r="M17" s="621"/>
      <c r="N17" s="621"/>
      <c r="O17" s="621"/>
      <c r="P17" s="621"/>
      <c r="Q17" s="622"/>
      <c r="R17" s="623">
        <v>198845</v>
      </c>
      <c r="S17" s="624"/>
      <c r="T17" s="624"/>
      <c r="U17" s="624"/>
      <c r="V17" s="624"/>
      <c r="W17" s="624"/>
      <c r="X17" s="624"/>
      <c r="Y17" s="625"/>
      <c r="Z17" s="626">
        <v>0.8</v>
      </c>
      <c r="AA17" s="626"/>
      <c r="AB17" s="626"/>
      <c r="AC17" s="626"/>
      <c r="AD17" s="627">
        <v>198845</v>
      </c>
      <c r="AE17" s="627"/>
      <c r="AF17" s="627"/>
      <c r="AG17" s="627"/>
      <c r="AH17" s="627"/>
      <c r="AI17" s="627"/>
      <c r="AJ17" s="627"/>
      <c r="AK17" s="627"/>
      <c r="AL17" s="628">
        <v>1.5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2330960</v>
      </c>
      <c r="CS17" s="624"/>
      <c r="CT17" s="624"/>
      <c r="CU17" s="624"/>
      <c r="CV17" s="624"/>
      <c r="CW17" s="624"/>
      <c r="CX17" s="624"/>
      <c r="CY17" s="625"/>
      <c r="CZ17" s="626">
        <v>9.8000000000000007</v>
      </c>
      <c r="DA17" s="626"/>
      <c r="DB17" s="626"/>
      <c r="DC17" s="626"/>
      <c r="DD17" s="632" t="s">
        <v>122</v>
      </c>
      <c r="DE17" s="624"/>
      <c r="DF17" s="624"/>
      <c r="DG17" s="624"/>
      <c r="DH17" s="624"/>
      <c r="DI17" s="624"/>
      <c r="DJ17" s="624"/>
      <c r="DK17" s="624"/>
      <c r="DL17" s="624"/>
      <c r="DM17" s="624"/>
      <c r="DN17" s="624"/>
      <c r="DO17" s="624"/>
      <c r="DP17" s="625"/>
      <c r="DQ17" s="632">
        <v>2266750</v>
      </c>
      <c r="DR17" s="624"/>
      <c r="DS17" s="624"/>
      <c r="DT17" s="624"/>
      <c r="DU17" s="624"/>
      <c r="DV17" s="624"/>
      <c r="DW17" s="624"/>
      <c r="DX17" s="624"/>
      <c r="DY17" s="624"/>
      <c r="DZ17" s="624"/>
      <c r="EA17" s="624"/>
      <c r="EB17" s="624"/>
      <c r="EC17" s="633"/>
    </row>
    <row r="18" spans="2:133" ht="11.25" customHeight="1" x14ac:dyDescent="0.25">
      <c r="B18" s="620" t="s">
        <v>256</v>
      </c>
      <c r="C18" s="621"/>
      <c r="D18" s="621"/>
      <c r="E18" s="621"/>
      <c r="F18" s="621"/>
      <c r="G18" s="621"/>
      <c r="H18" s="621"/>
      <c r="I18" s="621"/>
      <c r="J18" s="621"/>
      <c r="K18" s="621"/>
      <c r="L18" s="621"/>
      <c r="M18" s="621"/>
      <c r="N18" s="621"/>
      <c r="O18" s="621"/>
      <c r="P18" s="621"/>
      <c r="Q18" s="622"/>
      <c r="R18" s="623">
        <v>18119</v>
      </c>
      <c r="S18" s="624"/>
      <c r="T18" s="624"/>
      <c r="U18" s="624"/>
      <c r="V18" s="624"/>
      <c r="W18" s="624"/>
      <c r="X18" s="624"/>
      <c r="Y18" s="625"/>
      <c r="Z18" s="626">
        <v>0.1</v>
      </c>
      <c r="AA18" s="626"/>
      <c r="AB18" s="626"/>
      <c r="AC18" s="626"/>
      <c r="AD18" s="627">
        <v>18119</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5">
      <c r="B19" s="620" t="s">
        <v>259</v>
      </c>
      <c r="C19" s="621"/>
      <c r="D19" s="621"/>
      <c r="E19" s="621"/>
      <c r="F19" s="621"/>
      <c r="G19" s="621"/>
      <c r="H19" s="621"/>
      <c r="I19" s="621"/>
      <c r="J19" s="621"/>
      <c r="K19" s="621"/>
      <c r="L19" s="621"/>
      <c r="M19" s="621"/>
      <c r="N19" s="621"/>
      <c r="O19" s="621"/>
      <c r="P19" s="621"/>
      <c r="Q19" s="622"/>
      <c r="R19" s="623">
        <v>155126</v>
      </c>
      <c r="S19" s="624"/>
      <c r="T19" s="624"/>
      <c r="U19" s="624"/>
      <c r="V19" s="624"/>
      <c r="W19" s="624"/>
      <c r="X19" s="624"/>
      <c r="Y19" s="625"/>
      <c r="Z19" s="626">
        <v>0.6</v>
      </c>
      <c r="AA19" s="626"/>
      <c r="AB19" s="626"/>
      <c r="AC19" s="626"/>
      <c r="AD19" s="627">
        <v>155126</v>
      </c>
      <c r="AE19" s="627"/>
      <c r="AF19" s="627"/>
      <c r="AG19" s="627"/>
      <c r="AH19" s="627"/>
      <c r="AI19" s="627"/>
      <c r="AJ19" s="627"/>
      <c r="AK19" s="627"/>
      <c r="AL19" s="628">
        <v>1.1000000000000001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5">
      <c r="B20" s="636" t="s">
        <v>262</v>
      </c>
      <c r="C20" s="637"/>
      <c r="D20" s="637"/>
      <c r="E20" s="637"/>
      <c r="F20" s="637"/>
      <c r="G20" s="637"/>
      <c r="H20" s="637"/>
      <c r="I20" s="637"/>
      <c r="J20" s="637"/>
      <c r="K20" s="637"/>
      <c r="L20" s="637"/>
      <c r="M20" s="637"/>
      <c r="N20" s="637"/>
      <c r="O20" s="637"/>
      <c r="P20" s="637"/>
      <c r="Q20" s="638"/>
      <c r="R20" s="623">
        <v>25600</v>
      </c>
      <c r="S20" s="624"/>
      <c r="T20" s="624"/>
      <c r="U20" s="624"/>
      <c r="V20" s="624"/>
      <c r="W20" s="624"/>
      <c r="X20" s="624"/>
      <c r="Y20" s="625"/>
      <c r="Z20" s="626">
        <v>0.1</v>
      </c>
      <c r="AA20" s="626"/>
      <c r="AB20" s="626"/>
      <c r="AC20" s="626"/>
      <c r="AD20" s="627">
        <v>25600</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23701345</v>
      </c>
      <c r="CS20" s="624"/>
      <c r="CT20" s="624"/>
      <c r="CU20" s="624"/>
      <c r="CV20" s="624"/>
      <c r="CW20" s="624"/>
      <c r="CX20" s="624"/>
      <c r="CY20" s="625"/>
      <c r="CZ20" s="626">
        <v>100</v>
      </c>
      <c r="DA20" s="626"/>
      <c r="DB20" s="626"/>
      <c r="DC20" s="626"/>
      <c r="DD20" s="632">
        <v>2375258</v>
      </c>
      <c r="DE20" s="624"/>
      <c r="DF20" s="624"/>
      <c r="DG20" s="624"/>
      <c r="DH20" s="624"/>
      <c r="DI20" s="624"/>
      <c r="DJ20" s="624"/>
      <c r="DK20" s="624"/>
      <c r="DL20" s="624"/>
      <c r="DM20" s="624"/>
      <c r="DN20" s="624"/>
      <c r="DO20" s="624"/>
      <c r="DP20" s="625"/>
      <c r="DQ20" s="632">
        <v>15499243</v>
      </c>
      <c r="DR20" s="624"/>
      <c r="DS20" s="624"/>
      <c r="DT20" s="624"/>
      <c r="DU20" s="624"/>
      <c r="DV20" s="624"/>
      <c r="DW20" s="624"/>
      <c r="DX20" s="624"/>
      <c r="DY20" s="624"/>
      <c r="DZ20" s="624"/>
      <c r="EA20" s="624"/>
      <c r="EB20" s="624"/>
      <c r="EC20" s="633"/>
    </row>
    <row r="21" spans="2:133" ht="11.25" customHeight="1" x14ac:dyDescent="0.25">
      <c r="B21" s="620" t="s">
        <v>265</v>
      </c>
      <c r="C21" s="621"/>
      <c r="D21" s="621"/>
      <c r="E21" s="621"/>
      <c r="F21" s="621"/>
      <c r="G21" s="621"/>
      <c r="H21" s="621"/>
      <c r="I21" s="621"/>
      <c r="J21" s="621"/>
      <c r="K21" s="621"/>
      <c r="L21" s="621"/>
      <c r="M21" s="621"/>
      <c r="N21" s="621"/>
      <c r="O21" s="621"/>
      <c r="P21" s="621"/>
      <c r="Q21" s="622"/>
      <c r="R21" s="623">
        <v>6817097</v>
      </c>
      <c r="S21" s="624"/>
      <c r="T21" s="624"/>
      <c r="U21" s="624"/>
      <c r="V21" s="624"/>
      <c r="W21" s="624"/>
      <c r="X21" s="624"/>
      <c r="Y21" s="625"/>
      <c r="Z21" s="626">
        <v>27.7</v>
      </c>
      <c r="AA21" s="626"/>
      <c r="AB21" s="626"/>
      <c r="AC21" s="626"/>
      <c r="AD21" s="627">
        <v>6358855</v>
      </c>
      <c r="AE21" s="627"/>
      <c r="AF21" s="627"/>
      <c r="AG21" s="627"/>
      <c r="AH21" s="627"/>
      <c r="AI21" s="627"/>
      <c r="AJ21" s="627"/>
      <c r="AK21" s="627"/>
      <c r="AL21" s="628">
        <v>46.6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5">
      <c r="B22" s="620" t="s">
        <v>267</v>
      </c>
      <c r="C22" s="621"/>
      <c r="D22" s="621"/>
      <c r="E22" s="621"/>
      <c r="F22" s="621"/>
      <c r="G22" s="621"/>
      <c r="H22" s="621"/>
      <c r="I22" s="621"/>
      <c r="J22" s="621"/>
      <c r="K22" s="621"/>
      <c r="L22" s="621"/>
      <c r="M22" s="621"/>
      <c r="N22" s="621"/>
      <c r="O22" s="621"/>
      <c r="P22" s="621"/>
      <c r="Q22" s="622"/>
      <c r="R22" s="623">
        <v>6358855</v>
      </c>
      <c r="S22" s="624"/>
      <c r="T22" s="624"/>
      <c r="U22" s="624"/>
      <c r="V22" s="624"/>
      <c r="W22" s="624"/>
      <c r="X22" s="624"/>
      <c r="Y22" s="625"/>
      <c r="Z22" s="626">
        <v>25.8</v>
      </c>
      <c r="AA22" s="626"/>
      <c r="AB22" s="626"/>
      <c r="AC22" s="626"/>
      <c r="AD22" s="627">
        <v>6358855</v>
      </c>
      <c r="AE22" s="627"/>
      <c r="AF22" s="627"/>
      <c r="AG22" s="627"/>
      <c r="AH22" s="627"/>
      <c r="AI22" s="627"/>
      <c r="AJ22" s="627"/>
      <c r="AK22" s="627"/>
      <c r="AL22" s="628">
        <v>46.6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5">
      <c r="B23" s="620" t="s">
        <v>270</v>
      </c>
      <c r="C23" s="621"/>
      <c r="D23" s="621"/>
      <c r="E23" s="621"/>
      <c r="F23" s="621"/>
      <c r="G23" s="621"/>
      <c r="H23" s="621"/>
      <c r="I23" s="621"/>
      <c r="J23" s="621"/>
      <c r="K23" s="621"/>
      <c r="L23" s="621"/>
      <c r="M23" s="621"/>
      <c r="N23" s="621"/>
      <c r="O23" s="621"/>
      <c r="P23" s="621"/>
      <c r="Q23" s="622"/>
      <c r="R23" s="623">
        <v>457833</v>
      </c>
      <c r="S23" s="624"/>
      <c r="T23" s="624"/>
      <c r="U23" s="624"/>
      <c r="V23" s="624"/>
      <c r="W23" s="624"/>
      <c r="X23" s="624"/>
      <c r="Y23" s="625"/>
      <c r="Z23" s="626">
        <v>1.9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5">
      <c r="B24" s="620" t="s">
        <v>277</v>
      </c>
      <c r="C24" s="621"/>
      <c r="D24" s="621"/>
      <c r="E24" s="621"/>
      <c r="F24" s="621"/>
      <c r="G24" s="621"/>
      <c r="H24" s="621"/>
      <c r="I24" s="621"/>
      <c r="J24" s="621"/>
      <c r="K24" s="621"/>
      <c r="L24" s="621"/>
      <c r="M24" s="621"/>
      <c r="N24" s="621"/>
      <c r="O24" s="621"/>
      <c r="P24" s="621"/>
      <c r="Q24" s="622"/>
      <c r="R24" s="623">
        <v>409</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9050583</v>
      </c>
      <c r="CS24" s="613"/>
      <c r="CT24" s="613"/>
      <c r="CU24" s="613"/>
      <c r="CV24" s="613"/>
      <c r="CW24" s="613"/>
      <c r="CX24" s="613"/>
      <c r="CY24" s="614"/>
      <c r="CZ24" s="617">
        <v>38.200000000000003</v>
      </c>
      <c r="DA24" s="618"/>
      <c r="DB24" s="618"/>
      <c r="DC24" s="634"/>
      <c r="DD24" s="655">
        <v>6552708</v>
      </c>
      <c r="DE24" s="613"/>
      <c r="DF24" s="613"/>
      <c r="DG24" s="613"/>
      <c r="DH24" s="613"/>
      <c r="DI24" s="613"/>
      <c r="DJ24" s="613"/>
      <c r="DK24" s="614"/>
      <c r="DL24" s="655">
        <v>6468300</v>
      </c>
      <c r="DM24" s="613"/>
      <c r="DN24" s="613"/>
      <c r="DO24" s="613"/>
      <c r="DP24" s="613"/>
      <c r="DQ24" s="613"/>
      <c r="DR24" s="613"/>
      <c r="DS24" s="613"/>
      <c r="DT24" s="613"/>
      <c r="DU24" s="613"/>
      <c r="DV24" s="614"/>
      <c r="DW24" s="617">
        <v>47.3</v>
      </c>
      <c r="DX24" s="618"/>
      <c r="DY24" s="618"/>
      <c r="DZ24" s="618"/>
      <c r="EA24" s="618"/>
      <c r="EB24" s="618"/>
      <c r="EC24" s="619"/>
    </row>
    <row r="25" spans="2:133" ht="11.25" customHeight="1" x14ac:dyDescent="0.25">
      <c r="B25" s="620" t="s">
        <v>280</v>
      </c>
      <c r="C25" s="621"/>
      <c r="D25" s="621"/>
      <c r="E25" s="621"/>
      <c r="F25" s="621"/>
      <c r="G25" s="621"/>
      <c r="H25" s="621"/>
      <c r="I25" s="621"/>
      <c r="J25" s="621"/>
      <c r="K25" s="621"/>
      <c r="L25" s="621"/>
      <c r="M25" s="621"/>
      <c r="N25" s="621"/>
      <c r="O25" s="621"/>
      <c r="P25" s="621"/>
      <c r="Q25" s="622"/>
      <c r="R25" s="623">
        <v>14062412</v>
      </c>
      <c r="S25" s="624"/>
      <c r="T25" s="624"/>
      <c r="U25" s="624"/>
      <c r="V25" s="624"/>
      <c r="W25" s="624"/>
      <c r="X25" s="624"/>
      <c r="Y25" s="625"/>
      <c r="Z25" s="626">
        <v>57.2</v>
      </c>
      <c r="AA25" s="626"/>
      <c r="AB25" s="626"/>
      <c r="AC25" s="626"/>
      <c r="AD25" s="627">
        <v>13604170</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3410746</v>
      </c>
      <c r="CS25" s="644"/>
      <c r="CT25" s="644"/>
      <c r="CU25" s="644"/>
      <c r="CV25" s="644"/>
      <c r="CW25" s="644"/>
      <c r="CX25" s="644"/>
      <c r="CY25" s="645"/>
      <c r="CZ25" s="628">
        <v>14.4</v>
      </c>
      <c r="DA25" s="656"/>
      <c r="DB25" s="656"/>
      <c r="DC25" s="658"/>
      <c r="DD25" s="632">
        <v>3294038</v>
      </c>
      <c r="DE25" s="644"/>
      <c r="DF25" s="644"/>
      <c r="DG25" s="644"/>
      <c r="DH25" s="644"/>
      <c r="DI25" s="644"/>
      <c r="DJ25" s="644"/>
      <c r="DK25" s="645"/>
      <c r="DL25" s="632">
        <v>3210255</v>
      </c>
      <c r="DM25" s="644"/>
      <c r="DN25" s="644"/>
      <c r="DO25" s="644"/>
      <c r="DP25" s="644"/>
      <c r="DQ25" s="644"/>
      <c r="DR25" s="644"/>
      <c r="DS25" s="644"/>
      <c r="DT25" s="644"/>
      <c r="DU25" s="644"/>
      <c r="DV25" s="645"/>
      <c r="DW25" s="628">
        <v>23.5</v>
      </c>
      <c r="DX25" s="656"/>
      <c r="DY25" s="656"/>
      <c r="DZ25" s="656"/>
      <c r="EA25" s="656"/>
      <c r="EB25" s="656"/>
      <c r="EC25" s="657"/>
    </row>
    <row r="26" spans="2:133" ht="11.25" customHeight="1" x14ac:dyDescent="0.25">
      <c r="B26" s="620" t="s">
        <v>283</v>
      </c>
      <c r="C26" s="621"/>
      <c r="D26" s="621"/>
      <c r="E26" s="621"/>
      <c r="F26" s="621"/>
      <c r="G26" s="621"/>
      <c r="H26" s="621"/>
      <c r="I26" s="621"/>
      <c r="J26" s="621"/>
      <c r="K26" s="621"/>
      <c r="L26" s="621"/>
      <c r="M26" s="621"/>
      <c r="N26" s="621"/>
      <c r="O26" s="621"/>
      <c r="P26" s="621"/>
      <c r="Q26" s="622"/>
      <c r="R26" s="623">
        <v>5558</v>
      </c>
      <c r="S26" s="624"/>
      <c r="T26" s="624"/>
      <c r="U26" s="624"/>
      <c r="V26" s="624"/>
      <c r="W26" s="624"/>
      <c r="X26" s="624"/>
      <c r="Y26" s="625"/>
      <c r="Z26" s="626">
        <v>0</v>
      </c>
      <c r="AA26" s="626"/>
      <c r="AB26" s="626"/>
      <c r="AC26" s="626"/>
      <c r="AD26" s="627">
        <v>5558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1915940</v>
      </c>
      <c r="CS26" s="624"/>
      <c r="CT26" s="624"/>
      <c r="CU26" s="624"/>
      <c r="CV26" s="624"/>
      <c r="CW26" s="624"/>
      <c r="CX26" s="624"/>
      <c r="CY26" s="625"/>
      <c r="CZ26" s="628">
        <v>8.1</v>
      </c>
      <c r="DA26" s="656"/>
      <c r="DB26" s="656"/>
      <c r="DC26" s="658"/>
      <c r="DD26" s="632">
        <v>1856968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5">
      <c r="B27" s="620" t="s">
        <v>286</v>
      </c>
      <c r="C27" s="621"/>
      <c r="D27" s="621"/>
      <c r="E27" s="621"/>
      <c r="F27" s="621"/>
      <c r="G27" s="621"/>
      <c r="H27" s="621"/>
      <c r="I27" s="621"/>
      <c r="J27" s="621"/>
      <c r="K27" s="621"/>
      <c r="L27" s="621"/>
      <c r="M27" s="621"/>
      <c r="N27" s="621"/>
      <c r="O27" s="621"/>
      <c r="P27" s="621"/>
      <c r="Q27" s="622"/>
      <c r="R27" s="623">
        <v>82317</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5199002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3308877</v>
      </c>
      <c r="CS27" s="644"/>
      <c r="CT27" s="644"/>
      <c r="CU27" s="644"/>
      <c r="CV27" s="644"/>
      <c r="CW27" s="644"/>
      <c r="CX27" s="644"/>
      <c r="CY27" s="645"/>
      <c r="CZ27" s="628">
        <v>14</v>
      </c>
      <c r="DA27" s="656"/>
      <c r="DB27" s="656"/>
      <c r="DC27" s="658"/>
      <c r="DD27" s="632">
        <v>991920</v>
      </c>
      <c r="DE27" s="644"/>
      <c r="DF27" s="644"/>
      <c r="DG27" s="644"/>
      <c r="DH27" s="644"/>
      <c r="DI27" s="644"/>
      <c r="DJ27" s="644"/>
      <c r="DK27" s="645"/>
      <c r="DL27" s="632">
        <v>991295</v>
      </c>
      <c r="DM27" s="644"/>
      <c r="DN27" s="644"/>
      <c r="DO27" s="644"/>
      <c r="DP27" s="644"/>
      <c r="DQ27" s="644"/>
      <c r="DR27" s="644"/>
      <c r="DS27" s="644"/>
      <c r="DT27" s="644"/>
      <c r="DU27" s="644"/>
      <c r="DV27" s="645"/>
      <c r="DW27" s="628">
        <v>7.2</v>
      </c>
      <c r="DX27" s="656"/>
      <c r="DY27" s="656"/>
      <c r="DZ27" s="656"/>
      <c r="EA27" s="656"/>
      <c r="EB27" s="656"/>
      <c r="EC27" s="657"/>
    </row>
    <row r="28" spans="2:133" ht="11.25" customHeight="1" x14ac:dyDescent="0.25">
      <c r="B28" s="620" t="s">
        <v>289</v>
      </c>
      <c r="C28" s="621"/>
      <c r="D28" s="621"/>
      <c r="E28" s="621"/>
      <c r="F28" s="621"/>
      <c r="G28" s="621"/>
      <c r="H28" s="621"/>
      <c r="I28" s="621"/>
      <c r="J28" s="621"/>
      <c r="K28" s="621"/>
      <c r="L28" s="621"/>
      <c r="M28" s="621"/>
      <c r="N28" s="621"/>
      <c r="O28" s="621"/>
      <c r="P28" s="621"/>
      <c r="Q28" s="622"/>
      <c r="R28" s="623">
        <v>75235</v>
      </c>
      <c r="S28" s="624"/>
      <c r="T28" s="624"/>
      <c r="U28" s="624"/>
      <c r="V28" s="624"/>
      <c r="W28" s="624"/>
      <c r="X28" s="624"/>
      <c r="Y28" s="625"/>
      <c r="Z28" s="626">
        <v>0.3</v>
      </c>
      <c r="AA28" s="626"/>
      <c r="AB28" s="626"/>
      <c r="AC28" s="626"/>
      <c r="AD28" s="627">
        <v>21962</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2330960</v>
      </c>
      <c r="CS28" s="624"/>
      <c r="CT28" s="624"/>
      <c r="CU28" s="624"/>
      <c r="CV28" s="624"/>
      <c r="CW28" s="624"/>
      <c r="CX28" s="624"/>
      <c r="CY28" s="625"/>
      <c r="CZ28" s="628">
        <v>9.8000000000000007</v>
      </c>
      <c r="DA28" s="656"/>
      <c r="DB28" s="656"/>
      <c r="DC28" s="658"/>
      <c r="DD28" s="632">
        <v>2266750</v>
      </c>
      <c r="DE28" s="624"/>
      <c r="DF28" s="624"/>
      <c r="DG28" s="624"/>
      <c r="DH28" s="624"/>
      <c r="DI28" s="624"/>
      <c r="DJ28" s="624"/>
      <c r="DK28" s="625"/>
      <c r="DL28" s="632">
        <v>2266750</v>
      </c>
      <c r="DM28" s="624"/>
      <c r="DN28" s="624"/>
      <c r="DO28" s="624"/>
      <c r="DP28" s="624"/>
      <c r="DQ28" s="624"/>
      <c r="DR28" s="624"/>
      <c r="DS28" s="624"/>
      <c r="DT28" s="624"/>
      <c r="DU28" s="624"/>
      <c r="DV28" s="625"/>
      <c r="DW28" s="628">
        <v>16.600000000000001</v>
      </c>
      <c r="DX28" s="656"/>
      <c r="DY28" s="656"/>
      <c r="DZ28" s="656"/>
      <c r="EA28" s="656"/>
      <c r="EB28" s="656"/>
      <c r="EC28" s="657"/>
    </row>
    <row r="29" spans="2:133" ht="11.25" customHeight="1" x14ac:dyDescent="0.25">
      <c r="B29" s="620" t="s">
        <v>291</v>
      </c>
      <c r="C29" s="621"/>
      <c r="D29" s="621"/>
      <c r="E29" s="621"/>
      <c r="F29" s="621"/>
      <c r="G29" s="621"/>
      <c r="H29" s="621"/>
      <c r="I29" s="621"/>
      <c r="J29" s="621"/>
      <c r="K29" s="621"/>
      <c r="L29" s="621"/>
      <c r="M29" s="621"/>
      <c r="N29" s="621"/>
      <c r="O29" s="621"/>
      <c r="P29" s="621"/>
      <c r="Q29" s="622"/>
      <c r="R29" s="623">
        <v>15532</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2330960</v>
      </c>
      <c r="CS29" s="644"/>
      <c r="CT29" s="644"/>
      <c r="CU29" s="644"/>
      <c r="CV29" s="644"/>
      <c r="CW29" s="644"/>
      <c r="CX29" s="644"/>
      <c r="CY29" s="645"/>
      <c r="CZ29" s="628">
        <v>9.8000000000000007</v>
      </c>
      <c r="DA29" s="656"/>
      <c r="DB29" s="656"/>
      <c r="DC29" s="658"/>
      <c r="DD29" s="632">
        <v>2266750</v>
      </c>
      <c r="DE29" s="644"/>
      <c r="DF29" s="644"/>
      <c r="DG29" s="644"/>
      <c r="DH29" s="644"/>
      <c r="DI29" s="644"/>
      <c r="DJ29" s="644"/>
      <c r="DK29" s="645"/>
      <c r="DL29" s="632">
        <v>2266750</v>
      </c>
      <c r="DM29" s="644"/>
      <c r="DN29" s="644"/>
      <c r="DO29" s="644"/>
      <c r="DP29" s="644"/>
      <c r="DQ29" s="644"/>
      <c r="DR29" s="644"/>
      <c r="DS29" s="644"/>
      <c r="DT29" s="644"/>
      <c r="DU29" s="644"/>
      <c r="DV29" s="645"/>
      <c r="DW29" s="628">
        <v>16.600000000000001</v>
      </c>
      <c r="DX29" s="656"/>
      <c r="DY29" s="656"/>
      <c r="DZ29" s="656"/>
      <c r="EA29" s="656"/>
      <c r="EB29" s="656"/>
      <c r="EC29" s="657"/>
    </row>
    <row r="30" spans="2:133" ht="11.25" customHeight="1" x14ac:dyDescent="0.25">
      <c r="B30" s="620" t="s">
        <v>293</v>
      </c>
      <c r="C30" s="621"/>
      <c r="D30" s="621"/>
      <c r="E30" s="621"/>
      <c r="F30" s="621"/>
      <c r="G30" s="621"/>
      <c r="H30" s="621"/>
      <c r="I30" s="621"/>
      <c r="J30" s="621"/>
      <c r="K30" s="621"/>
      <c r="L30" s="621"/>
      <c r="M30" s="621"/>
      <c r="N30" s="621"/>
      <c r="O30" s="621"/>
      <c r="P30" s="621"/>
      <c r="Q30" s="622"/>
      <c r="R30" s="623">
        <v>3013946</v>
      </c>
      <c r="S30" s="624"/>
      <c r="T30" s="624"/>
      <c r="U30" s="624"/>
      <c r="V30" s="624"/>
      <c r="W30" s="624"/>
      <c r="X30" s="624"/>
      <c r="Y30" s="625"/>
      <c r="Z30" s="626">
        <v>12.3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2246125</v>
      </c>
      <c r="CS30" s="624"/>
      <c r="CT30" s="624"/>
      <c r="CU30" s="624"/>
      <c r="CV30" s="624"/>
      <c r="CW30" s="624"/>
      <c r="CX30" s="624"/>
      <c r="CY30" s="625"/>
      <c r="CZ30" s="628">
        <v>9.5</v>
      </c>
      <c r="DA30" s="656"/>
      <c r="DB30" s="656"/>
      <c r="DC30" s="658"/>
      <c r="DD30" s="632">
        <v>2188184</v>
      </c>
      <c r="DE30" s="624"/>
      <c r="DF30" s="624"/>
      <c r="DG30" s="624"/>
      <c r="DH30" s="624"/>
      <c r="DI30" s="624"/>
      <c r="DJ30" s="624"/>
      <c r="DK30" s="625"/>
      <c r="DL30" s="632">
        <v>2188184</v>
      </c>
      <c r="DM30" s="624"/>
      <c r="DN30" s="624"/>
      <c r="DO30" s="624"/>
      <c r="DP30" s="624"/>
      <c r="DQ30" s="624"/>
      <c r="DR30" s="624"/>
      <c r="DS30" s="624"/>
      <c r="DT30" s="624"/>
      <c r="DU30" s="624"/>
      <c r="DV30" s="625"/>
      <c r="DW30" s="628">
        <v>16</v>
      </c>
      <c r="DX30" s="656"/>
      <c r="DY30" s="656"/>
      <c r="DZ30" s="656"/>
      <c r="EA30" s="656"/>
      <c r="EB30" s="656"/>
      <c r="EC30" s="657"/>
    </row>
    <row r="31" spans="2:133" ht="11.25" customHeight="1" x14ac:dyDescent="0.2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97.8</v>
      </c>
      <c r="BH31" s="667"/>
      <c r="BI31" s="667"/>
      <c r="BJ31" s="667"/>
      <c r="BK31" s="667"/>
      <c r="BL31" s="667"/>
      <c r="BM31" s="618">
        <v>95.8</v>
      </c>
      <c r="BN31" s="667"/>
      <c r="BO31" s="667"/>
      <c r="BP31" s="667"/>
      <c r="BQ31" s="668"/>
      <c r="BR31" s="670">
        <v>98.4</v>
      </c>
      <c r="BS31" s="667"/>
      <c r="BT31" s="667"/>
      <c r="BU31" s="667"/>
      <c r="BV31" s="667"/>
      <c r="BW31" s="667"/>
      <c r="BX31" s="618">
        <v>97.1</v>
      </c>
      <c r="BY31" s="667"/>
      <c r="BZ31" s="667"/>
      <c r="CA31" s="667"/>
      <c r="CB31" s="668"/>
      <c r="CD31" s="663"/>
      <c r="CE31" s="664"/>
      <c r="CF31" s="620" t="s">
        <v>300</v>
      </c>
      <c r="CG31" s="621"/>
      <c r="CH31" s="621"/>
      <c r="CI31" s="621"/>
      <c r="CJ31" s="621"/>
      <c r="CK31" s="621"/>
      <c r="CL31" s="621"/>
      <c r="CM31" s="621"/>
      <c r="CN31" s="621"/>
      <c r="CO31" s="621"/>
      <c r="CP31" s="621"/>
      <c r="CQ31" s="622"/>
      <c r="CR31" s="623">
        <v>84835</v>
      </c>
      <c r="CS31" s="644"/>
      <c r="CT31" s="644"/>
      <c r="CU31" s="644"/>
      <c r="CV31" s="644"/>
      <c r="CW31" s="644"/>
      <c r="CX31" s="644"/>
      <c r="CY31" s="645"/>
      <c r="CZ31" s="628">
        <v>0.4</v>
      </c>
      <c r="DA31" s="656"/>
      <c r="DB31" s="656"/>
      <c r="DC31" s="658"/>
      <c r="DD31" s="632">
        <v>78566</v>
      </c>
      <c r="DE31" s="644"/>
      <c r="DF31" s="644"/>
      <c r="DG31" s="644"/>
      <c r="DH31" s="644"/>
      <c r="DI31" s="644"/>
      <c r="DJ31" s="644"/>
      <c r="DK31" s="645"/>
      <c r="DL31" s="632">
        <v>78566</v>
      </c>
      <c r="DM31" s="644"/>
      <c r="DN31" s="644"/>
      <c r="DO31" s="644"/>
      <c r="DP31" s="644"/>
      <c r="DQ31" s="644"/>
      <c r="DR31" s="644"/>
      <c r="DS31" s="644"/>
      <c r="DT31" s="644"/>
      <c r="DU31" s="644"/>
      <c r="DV31" s="645"/>
      <c r="DW31" s="628">
        <v>0.6</v>
      </c>
      <c r="DX31" s="656"/>
      <c r="DY31" s="656"/>
      <c r="DZ31" s="656"/>
      <c r="EA31" s="656"/>
      <c r="EB31" s="656"/>
      <c r="EC31" s="657"/>
    </row>
    <row r="32" spans="2:133" ht="11.25" customHeight="1" x14ac:dyDescent="0.25">
      <c r="B32" s="620" t="s">
        <v>301</v>
      </c>
      <c r="C32" s="621"/>
      <c r="D32" s="621"/>
      <c r="E32" s="621"/>
      <c r="F32" s="621"/>
      <c r="G32" s="621"/>
      <c r="H32" s="621"/>
      <c r="I32" s="621"/>
      <c r="J32" s="621"/>
      <c r="K32" s="621"/>
      <c r="L32" s="621"/>
      <c r="M32" s="621"/>
      <c r="N32" s="621"/>
      <c r="O32" s="621"/>
      <c r="P32" s="621"/>
      <c r="Q32" s="622"/>
      <c r="R32" s="623">
        <v>2096731</v>
      </c>
      <c r="S32" s="624"/>
      <c r="T32" s="624"/>
      <c r="U32" s="624"/>
      <c r="V32" s="624"/>
      <c r="W32" s="624"/>
      <c r="X32" s="624"/>
      <c r="Y32" s="625"/>
      <c r="Z32" s="626">
        <v>8.5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98.7</v>
      </c>
      <c r="BH32" s="644"/>
      <c r="BI32" s="644"/>
      <c r="BJ32" s="644"/>
      <c r="BK32" s="644"/>
      <c r="BL32" s="644"/>
      <c r="BM32" s="629">
        <v>96.8</v>
      </c>
      <c r="BN32" s="644"/>
      <c r="BO32" s="644"/>
      <c r="BP32" s="644"/>
      <c r="BQ32" s="669"/>
      <c r="BR32" s="680">
        <v>98.7</v>
      </c>
      <c r="BS32" s="644"/>
      <c r="BT32" s="644"/>
      <c r="BU32" s="644"/>
      <c r="BV32" s="644"/>
      <c r="BW32" s="644"/>
      <c r="BX32" s="629">
        <v>97</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25">
      <c r="B33" s="620" t="s">
        <v>305</v>
      </c>
      <c r="C33" s="621"/>
      <c r="D33" s="621"/>
      <c r="E33" s="621"/>
      <c r="F33" s="621"/>
      <c r="G33" s="621"/>
      <c r="H33" s="621"/>
      <c r="I33" s="621"/>
      <c r="J33" s="621"/>
      <c r="K33" s="621"/>
      <c r="L33" s="621"/>
      <c r="M33" s="621"/>
      <c r="N33" s="621"/>
      <c r="O33" s="621"/>
      <c r="P33" s="621"/>
      <c r="Q33" s="622"/>
      <c r="R33" s="623">
        <v>161250</v>
      </c>
      <c r="S33" s="624"/>
      <c r="T33" s="624"/>
      <c r="U33" s="624"/>
      <c r="V33" s="624"/>
      <c r="W33" s="624"/>
      <c r="X33" s="624"/>
      <c r="Y33" s="625"/>
      <c r="Z33" s="626">
        <v>0.7</v>
      </c>
      <c r="AA33" s="626"/>
      <c r="AB33" s="626"/>
      <c r="AC33" s="626"/>
      <c r="AD33" s="627">
        <v>7297</v>
      </c>
      <c r="AE33" s="627"/>
      <c r="AF33" s="627"/>
      <c r="AG33" s="627"/>
      <c r="AH33" s="627"/>
      <c r="AI33" s="627"/>
      <c r="AJ33" s="627"/>
      <c r="AK33" s="627"/>
      <c r="AL33" s="628">
        <v>0.1</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96.8</v>
      </c>
      <c r="BH33" s="682"/>
      <c r="BI33" s="682"/>
      <c r="BJ33" s="682"/>
      <c r="BK33" s="682"/>
      <c r="BL33" s="682"/>
      <c r="BM33" s="683">
        <v>94.6</v>
      </c>
      <c r="BN33" s="682"/>
      <c r="BO33" s="682"/>
      <c r="BP33" s="682"/>
      <c r="BQ33" s="684"/>
      <c r="BR33" s="681">
        <v>98.1</v>
      </c>
      <c r="BS33" s="682"/>
      <c r="BT33" s="682"/>
      <c r="BU33" s="682"/>
      <c r="BV33" s="682"/>
      <c r="BW33" s="682"/>
      <c r="BX33" s="683">
        <v>96.9</v>
      </c>
      <c r="BY33" s="682"/>
      <c r="BZ33" s="682"/>
      <c r="CA33" s="682"/>
      <c r="CB33" s="684"/>
      <c r="CD33" s="620" t="s">
        <v>307</v>
      </c>
      <c r="CE33" s="621"/>
      <c r="CF33" s="621"/>
      <c r="CG33" s="621"/>
      <c r="CH33" s="621"/>
      <c r="CI33" s="621"/>
      <c r="CJ33" s="621"/>
      <c r="CK33" s="621"/>
      <c r="CL33" s="621"/>
      <c r="CM33" s="621"/>
      <c r="CN33" s="621"/>
      <c r="CO33" s="621"/>
      <c r="CP33" s="621"/>
      <c r="CQ33" s="622"/>
      <c r="CR33" s="623">
        <v>12275504</v>
      </c>
      <c r="CS33" s="644"/>
      <c r="CT33" s="644"/>
      <c r="CU33" s="644"/>
      <c r="CV33" s="644"/>
      <c r="CW33" s="644"/>
      <c r="CX33" s="644"/>
      <c r="CY33" s="645"/>
      <c r="CZ33" s="628">
        <v>51.8</v>
      </c>
      <c r="DA33" s="656"/>
      <c r="DB33" s="656"/>
      <c r="DC33" s="658"/>
      <c r="DD33" s="632">
        <v>8418711</v>
      </c>
      <c r="DE33" s="644"/>
      <c r="DF33" s="644"/>
      <c r="DG33" s="644"/>
      <c r="DH33" s="644"/>
      <c r="DI33" s="644"/>
      <c r="DJ33" s="644"/>
      <c r="DK33" s="645"/>
      <c r="DL33" s="632">
        <v>5959223</v>
      </c>
      <c r="DM33" s="644"/>
      <c r="DN33" s="644"/>
      <c r="DO33" s="644"/>
      <c r="DP33" s="644"/>
      <c r="DQ33" s="644"/>
      <c r="DR33" s="644"/>
      <c r="DS33" s="644"/>
      <c r="DT33" s="644"/>
      <c r="DU33" s="644"/>
      <c r="DV33" s="645"/>
      <c r="DW33" s="628">
        <v>43.5</v>
      </c>
      <c r="DX33" s="656"/>
      <c r="DY33" s="656"/>
      <c r="DZ33" s="656"/>
      <c r="EA33" s="656"/>
      <c r="EB33" s="656"/>
      <c r="EC33" s="657"/>
    </row>
    <row r="34" spans="2:133" ht="11.25" customHeight="1" x14ac:dyDescent="0.25">
      <c r="B34" s="620" t="s">
        <v>308</v>
      </c>
      <c r="C34" s="621"/>
      <c r="D34" s="621"/>
      <c r="E34" s="621"/>
      <c r="F34" s="621"/>
      <c r="G34" s="621"/>
      <c r="H34" s="621"/>
      <c r="I34" s="621"/>
      <c r="J34" s="621"/>
      <c r="K34" s="621"/>
      <c r="L34" s="621"/>
      <c r="M34" s="621"/>
      <c r="N34" s="621"/>
      <c r="O34" s="621"/>
      <c r="P34" s="621"/>
      <c r="Q34" s="622"/>
      <c r="R34" s="623">
        <v>720184</v>
      </c>
      <c r="S34" s="624"/>
      <c r="T34" s="624"/>
      <c r="U34" s="624"/>
      <c r="V34" s="624"/>
      <c r="W34" s="624"/>
      <c r="X34" s="624"/>
      <c r="Y34" s="625"/>
      <c r="Z34" s="626">
        <v>2.9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3512944</v>
      </c>
      <c r="CS34" s="624"/>
      <c r="CT34" s="624"/>
      <c r="CU34" s="624"/>
      <c r="CV34" s="624"/>
      <c r="CW34" s="624"/>
      <c r="CX34" s="624"/>
      <c r="CY34" s="625"/>
      <c r="CZ34" s="628">
        <v>14.8</v>
      </c>
      <c r="DA34" s="656"/>
      <c r="DB34" s="656"/>
      <c r="DC34" s="658"/>
      <c r="DD34" s="632">
        <v>2314700</v>
      </c>
      <c r="DE34" s="624"/>
      <c r="DF34" s="624"/>
      <c r="DG34" s="624"/>
      <c r="DH34" s="624"/>
      <c r="DI34" s="624"/>
      <c r="DJ34" s="624"/>
      <c r="DK34" s="625"/>
      <c r="DL34" s="632">
        <v>1891810</v>
      </c>
      <c r="DM34" s="624"/>
      <c r="DN34" s="624"/>
      <c r="DO34" s="624"/>
      <c r="DP34" s="624"/>
      <c r="DQ34" s="624"/>
      <c r="DR34" s="624"/>
      <c r="DS34" s="624"/>
      <c r="DT34" s="624"/>
      <c r="DU34" s="624"/>
      <c r="DV34" s="625"/>
      <c r="DW34" s="628">
        <v>13.8</v>
      </c>
      <c r="DX34" s="656"/>
      <c r="DY34" s="656"/>
      <c r="DZ34" s="656"/>
      <c r="EA34" s="656"/>
      <c r="EB34" s="656"/>
      <c r="EC34" s="657"/>
    </row>
    <row r="35" spans="2:133" ht="11.25" customHeight="1" x14ac:dyDescent="0.25">
      <c r="B35" s="620" t="s">
        <v>310</v>
      </c>
      <c r="C35" s="621"/>
      <c r="D35" s="621"/>
      <c r="E35" s="621"/>
      <c r="F35" s="621"/>
      <c r="G35" s="621"/>
      <c r="H35" s="621"/>
      <c r="I35" s="621"/>
      <c r="J35" s="621"/>
      <c r="K35" s="621"/>
      <c r="L35" s="621"/>
      <c r="M35" s="621"/>
      <c r="N35" s="621"/>
      <c r="O35" s="621"/>
      <c r="P35" s="621"/>
      <c r="Q35" s="622"/>
      <c r="R35" s="623">
        <v>447866</v>
      </c>
      <c r="S35" s="624"/>
      <c r="T35" s="624"/>
      <c r="U35" s="624"/>
      <c r="V35" s="624"/>
      <c r="W35" s="624"/>
      <c r="X35" s="624"/>
      <c r="Y35" s="625"/>
      <c r="Z35" s="626">
        <v>1.8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67278</v>
      </c>
      <c r="CS35" s="644"/>
      <c r="CT35" s="644"/>
      <c r="CU35" s="644"/>
      <c r="CV35" s="644"/>
      <c r="CW35" s="644"/>
      <c r="CX35" s="644"/>
      <c r="CY35" s="645"/>
      <c r="CZ35" s="628">
        <v>0.3</v>
      </c>
      <c r="DA35" s="656"/>
      <c r="DB35" s="656"/>
      <c r="DC35" s="658"/>
      <c r="DD35" s="632">
        <v>56819</v>
      </c>
      <c r="DE35" s="644"/>
      <c r="DF35" s="644"/>
      <c r="DG35" s="644"/>
      <c r="DH35" s="644"/>
      <c r="DI35" s="644"/>
      <c r="DJ35" s="644"/>
      <c r="DK35" s="645"/>
      <c r="DL35" s="632">
        <v>56819</v>
      </c>
      <c r="DM35" s="644"/>
      <c r="DN35" s="644"/>
      <c r="DO35" s="644"/>
      <c r="DP35" s="644"/>
      <c r="DQ35" s="644"/>
      <c r="DR35" s="644"/>
      <c r="DS35" s="644"/>
      <c r="DT35" s="644"/>
      <c r="DU35" s="644"/>
      <c r="DV35" s="645"/>
      <c r="DW35" s="628">
        <v>0.4</v>
      </c>
      <c r="DX35" s="656"/>
      <c r="DY35" s="656"/>
      <c r="DZ35" s="656"/>
      <c r="EA35" s="656"/>
      <c r="EB35" s="656"/>
      <c r="EC35" s="657"/>
    </row>
    <row r="36" spans="2:133" ht="11.25" customHeight="1" x14ac:dyDescent="0.25">
      <c r="B36" s="620" t="s">
        <v>314</v>
      </c>
      <c r="C36" s="621"/>
      <c r="D36" s="621"/>
      <c r="E36" s="621"/>
      <c r="F36" s="621"/>
      <c r="G36" s="621"/>
      <c r="H36" s="621"/>
      <c r="I36" s="621"/>
      <c r="J36" s="621"/>
      <c r="K36" s="621"/>
      <c r="L36" s="621"/>
      <c r="M36" s="621"/>
      <c r="N36" s="621"/>
      <c r="O36" s="621"/>
      <c r="P36" s="621"/>
      <c r="Q36" s="622"/>
      <c r="R36" s="623">
        <v>1210154</v>
      </c>
      <c r="S36" s="624"/>
      <c r="T36" s="624"/>
      <c r="U36" s="624"/>
      <c r="V36" s="624"/>
      <c r="W36" s="624"/>
      <c r="X36" s="624"/>
      <c r="Y36" s="625"/>
      <c r="Z36" s="626">
        <v>4.9000000000000004</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3014573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40379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5829078</v>
      </c>
      <c r="CS36" s="624"/>
      <c r="CT36" s="624"/>
      <c r="CU36" s="624"/>
      <c r="CV36" s="624"/>
      <c r="CW36" s="624"/>
      <c r="CX36" s="624"/>
      <c r="CY36" s="625"/>
      <c r="CZ36" s="628">
        <v>24.6</v>
      </c>
      <c r="DA36" s="656"/>
      <c r="DB36" s="656"/>
      <c r="DC36" s="658"/>
      <c r="DD36" s="632">
        <v>4439024</v>
      </c>
      <c r="DE36" s="624"/>
      <c r="DF36" s="624"/>
      <c r="DG36" s="624"/>
      <c r="DH36" s="624"/>
      <c r="DI36" s="624"/>
      <c r="DJ36" s="624"/>
      <c r="DK36" s="625"/>
      <c r="DL36" s="632">
        <v>2621171</v>
      </c>
      <c r="DM36" s="624"/>
      <c r="DN36" s="624"/>
      <c r="DO36" s="624"/>
      <c r="DP36" s="624"/>
      <c r="DQ36" s="624"/>
      <c r="DR36" s="624"/>
      <c r="DS36" s="624"/>
      <c r="DT36" s="624"/>
      <c r="DU36" s="624"/>
      <c r="DV36" s="625"/>
      <c r="DW36" s="628">
        <v>19.2</v>
      </c>
      <c r="DX36" s="656"/>
      <c r="DY36" s="656"/>
      <c r="DZ36" s="656"/>
      <c r="EA36" s="656"/>
      <c r="EB36" s="656"/>
      <c r="EC36" s="657"/>
    </row>
    <row r="37" spans="2:133" ht="11.25" customHeight="1" x14ac:dyDescent="0.25">
      <c r="B37" s="620" t="s">
        <v>318</v>
      </c>
      <c r="C37" s="621"/>
      <c r="D37" s="621"/>
      <c r="E37" s="621"/>
      <c r="F37" s="621"/>
      <c r="G37" s="621"/>
      <c r="H37" s="621"/>
      <c r="I37" s="621"/>
      <c r="J37" s="621"/>
      <c r="K37" s="621"/>
      <c r="L37" s="621"/>
      <c r="M37" s="621"/>
      <c r="N37" s="621"/>
      <c r="O37" s="621"/>
      <c r="P37" s="621"/>
      <c r="Q37" s="622"/>
      <c r="R37" s="623">
        <v>601120</v>
      </c>
      <c r="S37" s="624"/>
      <c r="T37" s="624"/>
      <c r="U37" s="624"/>
      <c r="V37" s="624"/>
      <c r="W37" s="624"/>
      <c r="X37" s="624"/>
      <c r="Y37" s="625"/>
      <c r="Z37" s="626">
        <v>2.4</v>
      </c>
      <c r="AA37" s="626"/>
      <c r="AB37" s="626"/>
      <c r="AC37" s="626"/>
      <c r="AD37" s="627">
        <v>3026</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1254408</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40379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1712861</v>
      </c>
      <c r="CS37" s="644"/>
      <c r="CT37" s="644"/>
      <c r="CU37" s="644"/>
      <c r="CV37" s="644"/>
      <c r="CW37" s="644"/>
      <c r="CX37" s="644"/>
      <c r="CY37" s="645"/>
      <c r="CZ37" s="628">
        <v>7.2</v>
      </c>
      <c r="DA37" s="656"/>
      <c r="DB37" s="656"/>
      <c r="DC37" s="658"/>
      <c r="DD37" s="632">
        <v>1522161</v>
      </c>
      <c r="DE37" s="644"/>
      <c r="DF37" s="644"/>
      <c r="DG37" s="644"/>
      <c r="DH37" s="644"/>
      <c r="DI37" s="644"/>
      <c r="DJ37" s="644"/>
      <c r="DK37" s="645"/>
      <c r="DL37" s="632">
        <v>1520205</v>
      </c>
      <c r="DM37" s="644"/>
      <c r="DN37" s="644"/>
      <c r="DO37" s="644"/>
      <c r="DP37" s="644"/>
      <c r="DQ37" s="644"/>
      <c r="DR37" s="644"/>
      <c r="DS37" s="644"/>
      <c r="DT37" s="644"/>
      <c r="DU37" s="644"/>
      <c r="DV37" s="645"/>
      <c r="DW37" s="628">
        <v>11.1</v>
      </c>
      <c r="DX37" s="656"/>
      <c r="DY37" s="656"/>
      <c r="DZ37" s="656"/>
      <c r="EA37" s="656"/>
      <c r="EB37" s="656"/>
      <c r="EC37" s="657"/>
    </row>
    <row r="38" spans="2:133" ht="11.25" customHeight="1" x14ac:dyDescent="0.25">
      <c r="B38" s="620" t="s">
        <v>322</v>
      </c>
      <c r="C38" s="621"/>
      <c r="D38" s="621"/>
      <c r="E38" s="621"/>
      <c r="F38" s="621"/>
      <c r="G38" s="621"/>
      <c r="H38" s="621"/>
      <c r="I38" s="621"/>
      <c r="J38" s="621"/>
      <c r="K38" s="621"/>
      <c r="L38" s="621"/>
      <c r="M38" s="621"/>
      <c r="N38" s="621"/>
      <c r="O38" s="621"/>
      <c r="P38" s="621"/>
      <c r="Q38" s="622"/>
      <c r="R38" s="623">
        <v>2109919</v>
      </c>
      <c r="S38" s="624"/>
      <c r="T38" s="624"/>
      <c r="U38" s="624"/>
      <c r="V38" s="624"/>
      <c r="W38" s="624"/>
      <c r="X38" s="624"/>
      <c r="Y38" s="625"/>
      <c r="Z38" s="626">
        <v>8.6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6870</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5859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1753295</v>
      </c>
      <c r="CS38" s="624"/>
      <c r="CT38" s="624"/>
      <c r="CU38" s="624"/>
      <c r="CV38" s="624"/>
      <c r="CW38" s="624"/>
      <c r="CX38" s="624"/>
      <c r="CY38" s="625"/>
      <c r="CZ38" s="628">
        <v>7.4</v>
      </c>
      <c r="DA38" s="656"/>
      <c r="DB38" s="656"/>
      <c r="DC38" s="658"/>
      <c r="DD38" s="632">
        <v>1447250</v>
      </c>
      <c r="DE38" s="624"/>
      <c r="DF38" s="624"/>
      <c r="DG38" s="624"/>
      <c r="DH38" s="624"/>
      <c r="DI38" s="624"/>
      <c r="DJ38" s="624"/>
      <c r="DK38" s="625"/>
      <c r="DL38" s="632">
        <v>1389304</v>
      </c>
      <c r="DM38" s="624"/>
      <c r="DN38" s="624"/>
      <c r="DO38" s="624"/>
      <c r="DP38" s="624"/>
      <c r="DQ38" s="624"/>
      <c r="DR38" s="624"/>
      <c r="DS38" s="624"/>
      <c r="DT38" s="624"/>
      <c r="DU38" s="624"/>
      <c r="DV38" s="625"/>
      <c r="DW38" s="628">
        <v>10.199999999999999</v>
      </c>
      <c r="DX38" s="656"/>
      <c r="DY38" s="656"/>
      <c r="DZ38" s="656"/>
      <c r="EA38" s="656"/>
      <c r="EB38" s="656"/>
      <c r="EC38" s="657"/>
    </row>
    <row r="39" spans="2:133" ht="11.25" customHeight="1" x14ac:dyDescent="0.2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8905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1101118</v>
      </c>
      <c r="CS39" s="644"/>
      <c r="CT39" s="644"/>
      <c r="CU39" s="644"/>
      <c r="CV39" s="644"/>
      <c r="CW39" s="644"/>
      <c r="CX39" s="644"/>
      <c r="CY39" s="645"/>
      <c r="CZ39" s="628">
        <v>4.5999999999999996</v>
      </c>
      <c r="DA39" s="656"/>
      <c r="DB39" s="656"/>
      <c r="DC39" s="658"/>
      <c r="DD39" s="632">
        <v>160799</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5">
      <c r="B40" s="620" t="s">
        <v>330</v>
      </c>
      <c r="C40" s="621"/>
      <c r="D40" s="621"/>
      <c r="E40" s="621"/>
      <c r="F40" s="621"/>
      <c r="G40" s="621"/>
      <c r="H40" s="621"/>
      <c r="I40" s="621"/>
      <c r="J40" s="621"/>
      <c r="K40" s="621"/>
      <c r="L40" s="621"/>
      <c r="M40" s="621"/>
      <c r="N40" s="621"/>
      <c r="O40" s="621"/>
      <c r="P40" s="621"/>
      <c r="Q40" s="622"/>
      <c r="R40" s="623">
        <v>43819</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99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11791</v>
      </c>
      <c r="CS40" s="624"/>
      <c r="CT40" s="624"/>
      <c r="CU40" s="624"/>
      <c r="CV40" s="624"/>
      <c r="CW40" s="624"/>
      <c r="CX40" s="624"/>
      <c r="CY40" s="625"/>
      <c r="CZ40" s="628">
        <v>0</v>
      </c>
      <c r="DA40" s="656"/>
      <c r="DB40" s="656"/>
      <c r="DC40" s="658"/>
      <c r="DD40" s="632">
        <v>119</v>
      </c>
      <c r="DE40" s="624"/>
      <c r="DF40" s="624"/>
      <c r="DG40" s="624"/>
      <c r="DH40" s="624"/>
      <c r="DI40" s="624"/>
      <c r="DJ40" s="624"/>
      <c r="DK40" s="625"/>
      <c r="DL40" s="632">
        <v>119</v>
      </c>
      <c r="DM40" s="624"/>
      <c r="DN40" s="624"/>
      <c r="DO40" s="624"/>
      <c r="DP40" s="624"/>
      <c r="DQ40" s="624"/>
      <c r="DR40" s="624"/>
      <c r="DS40" s="624"/>
      <c r="DT40" s="624"/>
      <c r="DU40" s="624"/>
      <c r="DV40" s="625"/>
      <c r="DW40" s="628">
        <v>0</v>
      </c>
      <c r="DX40" s="656"/>
      <c r="DY40" s="656"/>
      <c r="DZ40" s="656"/>
      <c r="EA40" s="656"/>
      <c r="EB40" s="656"/>
      <c r="EC40" s="657"/>
    </row>
    <row r="41" spans="2:133" ht="11.25" customHeight="1" x14ac:dyDescent="0.25">
      <c r="B41" s="646" t="s">
        <v>335</v>
      </c>
      <c r="C41" s="647"/>
      <c r="D41" s="647"/>
      <c r="E41" s="647"/>
      <c r="F41" s="647"/>
      <c r="G41" s="647"/>
      <c r="H41" s="647"/>
      <c r="I41" s="647"/>
      <c r="J41" s="647"/>
      <c r="K41" s="647"/>
      <c r="L41" s="647"/>
      <c r="M41" s="647"/>
      <c r="N41" s="647"/>
      <c r="O41" s="647"/>
      <c r="P41" s="647"/>
      <c r="Q41" s="648"/>
      <c r="R41" s="695">
        <v>24602224</v>
      </c>
      <c r="S41" s="696"/>
      <c r="T41" s="696"/>
      <c r="U41" s="696"/>
      <c r="V41" s="696"/>
      <c r="W41" s="696"/>
      <c r="X41" s="696"/>
      <c r="Y41" s="700"/>
      <c r="Z41" s="701">
        <v>100</v>
      </c>
      <c r="AA41" s="701"/>
      <c r="AB41" s="701"/>
      <c r="AC41" s="701"/>
      <c r="AD41" s="702">
        <v>13642013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395812</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5">
      <c r="AQ42" s="692" t="s">
        <v>339</v>
      </c>
      <c r="AR42" s="693"/>
      <c r="AS42" s="693"/>
      <c r="AT42" s="693"/>
      <c r="AU42" s="693"/>
      <c r="AV42" s="693"/>
      <c r="AW42" s="693"/>
      <c r="AX42" s="693"/>
      <c r="AY42" s="694"/>
      <c r="AZ42" s="695">
        <v>1357483</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351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2375258</v>
      </c>
      <c r="CS42" s="644"/>
      <c r="CT42" s="644"/>
      <c r="CU42" s="644"/>
      <c r="CV42" s="644"/>
      <c r="CW42" s="644"/>
      <c r="CX42" s="644"/>
      <c r="CY42" s="645"/>
      <c r="CZ42" s="628">
        <v>10</v>
      </c>
      <c r="DA42" s="656"/>
      <c r="DB42" s="656"/>
      <c r="DC42" s="658"/>
      <c r="DD42" s="632">
        <v>527824</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5">
      <c r="B43" s="202" t="s">
        <v>342</v>
      </c>
      <c r="CD43" s="620" t="s">
        <v>343</v>
      </c>
      <c r="CE43" s="621"/>
      <c r="CF43" s="621"/>
      <c r="CG43" s="621"/>
      <c r="CH43" s="621"/>
      <c r="CI43" s="621"/>
      <c r="CJ43" s="621"/>
      <c r="CK43" s="621"/>
      <c r="CL43" s="621"/>
      <c r="CM43" s="621"/>
      <c r="CN43" s="621"/>
      <c r="CO43" s="621"/>
      <c r="CP43" s="621"/>
      <c r="CQ43" s="622"/>
      <c r="CR43" s="623">
        <v>51723</v>
      </c>
      <c r="CS43" s="644"/>
      <c r="CT43" s="644"/>
      <c r="CU43" s="644"/>
      <c r="CV43" s="644"/>
      <c r="CW43" s="644"/>
      <c r="CX43" s="644"/>
      <c r="CY43" s="645"/>
      <c r="CZ43" s="628">
        <v>0.2</v>
      </c>
      <c r="DA43" s="656"/>
      <c r="DB43" s="656"/>
      <c r="DC43" s="658"/>
      <c r="DD43" s="632">
        <v>51723</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2375258</v>
      </c>
      <c r="CS44" s="624"/>
      <c r="CT44" s="624"/>
      <c r="CU44" s="624"/>
      <c r="CV44" s="624"/>
      <c r="CW44" s="624"/>
      <c r="CX44" s="624"/>
      <c r="CY44" s="625"/>
      <c r="CZ44" s="628">
        <v>10</v>
      </c>
      <c r="DA44" s="629"/>
      <c r="DB44" s="629"/>
      <c r="DC44" s="635"/>
      <c r="DD44" s="632">
        <v>527824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788818</v>
      </c>
      <c r="CS45" s="644"/>
      <c r="CT45" s="644"/>
      <c r="CU45" s="644"/>
      <c r="CV45" s="644"/>
      <c r="CW45" s="644"/>
      <c r="CX45" s="644"/>
      <c r="CY45" s="645"/>
      <c r="CZ45" s="628">
        <v>3.3</v>
      </c>
      <c r="DA45" s="656"/>
      <c r="DB45" s="656"/>
      <c r="DC45" s="658"/>
      <c r="DD45" s="632">
        <v>40176</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5">
      <c r="B46" s="213"/>
      <c r="CD46" s="663"/>
      <c r="CE46" s="664"/>
      <c r="CF46" s="620" t="s">
        <v>348</v>
      </c>
      <c r="CG46" s="621"/>
      <c r="CH46" s="621"/>
      <c r="CI46" s="621"/>
      <c r="CJ46" s="621"/>
      <c r="CK46" s="621"/>
      <c r="CL46" s="621"/>
      <c r="CM46" s="621"/>
      <c r="CN46" s="621"/>
      <c r="CO46" s="621"/>
      <c r="CP46" s="621"/>
      <c r="CQ46" s="622"/>
      <c r="CR46" s="623">
        <v>1576206</v>
      </c>
      <c r="CS46" s="624"/>
      <c r="CT46" s="624"/>
      <c r="CU46" s="624"/>
      <c r="CV46" s="624"/>
      <c r="CW46" s="624"/>
      <c r="CX46" s="624"/>
      <c r="CY46" s="625"/>
      <c r="CZ46" s="628">
        <v>6.7</v>
      </c>
      <c r="DA46" s="629"/>
      <c r="DB46" s="629"/>
      <c r="DC46" s="635"/>
      <c r="DD46" s="632">
        <v>484414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5">
      <c r="B47" s="213"/>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5" x14ac:dyDescent="0.2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5">
      <c r="B49" s="213"/>
      <c r="CD49" s="646" t="s">
        <v>351</v>
      </c>
      <c r="CE49" s="647"/>
      <c r="CF49" s="647"/>
      <c r="CG49" s="647"/>
      <c r="CH49" s="647"/>
      <c r="CI49" s="647"/>
      <c r="CJ49" s="647"/>
      <c r="CK49" s="647"/>
      <c r="CL49" s="647"/>
      <c r="CM49" s="647"/>
      <c r="CN49" s="647"/>
      <c r="CO49" s="647"/>
      <c r="CP49" s="647"/>
      <c r="CQ49" s="648"/>
      <c r="CR49" s="695">
        <v>23701345</v>
      </c>
      <c r="CS49" s="682"/>
      <c r="CT49" s="682"/>
      <c r="CU49" s="682"/>
      <c r="CV49" s="682"/>
      <c r="CW49" s="682"/>
      <c r="CX49" s="682"/>
      <c r="CY49" s="711"/>
      <c r="CZ49" s="703">
        <v>100</v>
      </c>
      <c r="DA49" s="712"/>
      <c r="DB49" s="712"/>
      <c r="DC49" s="713"/>
      <c r="DD49" s="714">
        <v>15499243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7fzuI79EVxGTKXLPiCcPOL2t27kZbXxpJtCGkNmemCkGWl8K56E20lZlFyGXX02T/ScXi3PD6BLPmej1WWmPg==" saltValue="4tANDG0LlUaOUhyvMBP6e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8" zoomScale="70" zoomScaleNormal="25" zoomScaleSheetLayoutView="70" workbookViewId="0">
      <selection activeCell="AK38" sqref="AK38:AO38"/>
    </sheetView>
  </sheetViews>
  <sheetFormatPr defaultColWidth="0" defaultRowHeight="12.75" zeroHeight="1" x14ac:dyDescent="0.25"/>
  <cols>
    <col min="1" max="130" width="2.73046875" style="219" customWidth="1"/>
    <col min="131" max="131" width="1.59765625" style="219" customWidth="1"/>
    <col min="132" max="16384" width="9" style="219" hidden="1"/>
  </cols>
  <sheetData>
    <row r="1" spans="1:131" ht="11.25" customHeight="1" thickBot="1" x14ac:dyDescent="0.3">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3">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3">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3">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5">
      <c r="A7" s="224">
        <v>1</v>
      </c>
      <c r="B7" s="749" t="s">
        <v>374</v>
      </c>
      <c r="C7" s="750"/>
      <c r="D7" s="750"/>
      <c r="E7" s="750"/>
      <c r="F7" s="750"/>
      <c r="G7" s="750"/>
      <c r="H7" s="750"/>
      <c r="I7" s="750"/>
      <c r="J7" s="750"/>
      <c r="K7" s="750"/>
      <c r="L7" s="750"/>
      <c r="M7" s="750"/>
      <c r="N7" s="750"/>
      <c r="O7" s="750"/>
      <c r="P7" s="751"/>
      <c r="Q7" s="752">
        <v>24402</v>
      </c>
      <c r="R7" s="753"/>
      <c r="S7" s="753"/>
      <c r="T7" s="753"/>
      <c r="U7" s="753"/>
      <c r="V7" s="753">
        <v>23502</v>
      </c>
      <c r="W7" s="753"/>
      <c r="X7" s="753"/>
      <c r="Y7" s="753"/>
      <c r="Z7" s="753"/>
      <c r="AA7" s="753">
        <v>900</v>
      </c>
      <c r="AB7" s="753"/>
      <c r="AC7" s="753"/>
      <c r="AD7" s="753"/>
      <c r="AE7" s="754"/>
      <c r="AF7" s="755">
        <v>762</v>
      </c>
      <c r="AG7" s="756"/>
      <c r="AH7" s="756"/>
      <c r="AI7" s="756"/>
      <c r="AJ7" s="757"/>
      <c r="AK7" s="758">
        <v>448</v>
      </c>
      <c r="AL7" s="759"/>
      <c r="AM7" s="759"/>
      <c r="AN7" s="759"/>
      <c r="AO7" s="759"/>
      <c r="AP7" s="759">
        <v>22955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568</v>
      </c>
      <c r="BT7" s="747"/>
      <c r="BU7" s="747"/>
      <c r="BV7" s="747"/>
      <c r="BW7" s="747"/>
      <c r="BX7" s="747"/>
      <c r="BY7" s="747"/>
      <c r="BZ7" s="747"/>
      <c r="CA7" s="747"/>
      <c r="CB7" s="747"/>
      <c r="CC7" s="747"/>
      <c r="CD7" s="747"/>
      <c r="CE7" s="747"/>
      <c r="CF7" s="747"/>
      <c r="CG7" s="762"/>
      <c r="CH7" s="743">
        <v>12</v>
      </c>
      <c r="CI7" s="744"/>
      <c r="CJ7" s="744"/>
      <c r="CK7" s="744"/>
      <c r="CL7" s="745"/>
      <c r="CM7" s="743">
        <v>17</v>
      </c>
      <c r="CN7" s="744"/>
      <c r="CO7" s="744"/>
      <c r="CP7" s="744"/>
      <c r="CQ7" s="745"/>
      <c r="CR7" s="743">
        <v>5</v>
      </c>
      <c r="CS7" s="744"/>
      <c r="CT7" s="744"/>
      <c r="CU7" s="744"/>
      <c r="CV7" s="745"/>
      <c r="CW7" s="743">
        <v>0</v>
      </c>
      <c r="CX7" s="744"/>
      <c r="CY7" s="744"/>
      <c r="CZ7" s="744"/>
      <c r="DA7" s="745"/>
      <c r="DB7" s="743">
        <v>0</v>
      </c>
      <c r="DC7" s="744"/>
      <c r="DD7" s="744"/>
      <c r="DE7" s="744"/>
      <c r="DF7" s="745"/>
      <c r="DG7" s="743" t="s">
        <v>558</v>
      </c>
      <c r="DH7" s="744"/>
      <c r="DI7" s="744"/>
      <c r="DJ7" s="744"/>
      <c r="DK7" s="745"/>
      <c r="DL7" s="743" t="s">
        <v>558</v>
      </c>
      <c r="DM7" s="744"/>
      <c r="DN7" s="744"/>
      <c r="DO7" s="744"/>
      <c r="DP7" s="745"/>
      <c r="DQ7" s="743" t="s">
        <v>558</v>
      </c>
      <c r="DR7" s="744"/>
      <c r="DS7" s="744"/>
      <c r="DT7" s="744"/>
      <c r="DU7" s="745"/>
      <c r="DV7" s="746"/>
      <c r="DW7" s="747"/>
      <c r="DX7" s="747"/>
      <c r="DY7" s="747"/>
      <c r="DZ7" s="748"/>
      <c r="EA7" s="222"/>
    </row>
    <row r="8" spans="1:131" s="223" customFormat="1" ht="26.25" customHeight="1" x14ac:dyDescent="0.25">
      <c r="A8" s="226">
        <v>2</v>
      </c>
      <c r="B8" s="780" t="s">
        <v>375</v>
      </c>
      <c r="C8" s="781"/>
      <c r="D8" s="781"/>
      <c r="E8" s="781"/>
      <c r="F8" s="781"/>
      <c r="G8" s="781"/>
      <c r="H8" s="781"/>
      <c r="I8" s="781"/>
      <c r="J8" s="781"/>
      <c r="K8" s="781"/>
      <c r="L8" s="781"/>
      <c r="M8" s="781"/>
      <c r="N8" s="781"/>
      <c r="O8" s="781"/>
      <c r="P8" s="782"/>
      <c r="Q8" s="783">
        <v>0</v>
      </c>
      <c r="R8" s="784"/>
      <c r="S8" s="784"/>
      <c r="T8" s="784"/>
      <c r="U8" s="784"/>
      <c r="V8" s="784">
        <v>0</v>
      </c>
      <c r="W8" s="784"/>
      <c r="X8" s="784"/>
      <c r="Y8" s="784"/>
      <c r="Z8" s="784"/>
      <c r="AA8" s="784">
        <v>0</v>
      </c>
      <c r="AB8" s="784"/>
      <c r="AC8" s="784"/>
      <c r="AD8" s="784"/>
      <c r="AE8" s="785"/>
      <c r="AF8" s="786">
        <v>0</v>
      </c>
      <c r="AG8" s="787"/>
      <c r="AH8" s="787"/>
      <c r="AI8" s="787"/>
      <c r="AJ8" s="788"/>
      <c r="AK8" s="769">
        <v>0</v>
      </c>
      <c r="AL8" s="770"/>
      <c r="AM8" s="770"/>
      <c r="AN8" s="770"/>
      <c r="AO8" s="770"/>
      <c r="AP8" s="770" t="s">
        <v>551</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569</v>
      </c>
      <c r="BT8" s="774"/>
      <c r="BU8" s="774"/>
      <c r="BV8" s="774"/>
      <c r="BW8" s="774"/>
      <c r="BX8" s="774"/>
      <c r="BY8" s="774"/>
      <c r="BZ8" s="774"/>
      <c r="CA8" s="774"/>
      <c r="CB8" s="774"/>
      <c r="CC8" s="774"/>
      <c r="CD8" s="774"/>
      <c r="CE8" s="774"/>
      <c r="CF8" s="774"/>
      <c r="CG8" s="775"/>
      <c r="CH8" s="776">
        <v>1</v>
      </c>
      <c r="CI8" s="777"/>
      <c r="CJ8" s="777"/>
      <c r="CK8" s="777"/>
      <c r="CL8" s="778"/>
      <c r="CM8" s="776">
        <v>74</v>
      </c>
      <c r="CN8" s="777"/>
      <c r="CO8" s="777"/>
      <c r="CP8" s="777"/>
      <c r="CQ8" s="778"/>
      <c r="CR8" s="776">
        <v>50</v>
      </c>
      <c r="CS8" s="777"/>
      <c r="CT8" s="777"/>
      <c r="CU8" s="777"/>
      <c r="CV8" s="778"/>
      <c r="CW8" s="776">
        <v>8</v>
      </c>
      <c r="CX8" s="777"/>
      <c r="CY8" s="777"/>
      <c r="CZ8" s="777"/>
      <c r="DA8" s="778"/>
      <c r="DB8" s="776">
        <v>0</v>
      </c>
      <c r="DC8" s="777"/>
      <c r="DD8" s="777"/>
      <c r="DE8" s="777"/>
      <c r="DF8" s="778"/>
      <c r="DG8" s="776" t="s">
        <v>558</v>
      </c>
      <c r="DH8" s="777"/>
      <c r="DI8" s="777"/>
      <c r="DJ8" s="777"/>
      <c r="DK8" s="778"/>
      <c r="DL8" s="776" t="s">
        <v>558</v>
      </c>
      <c r="DM8" s="777"/>
      <c r="DN8" s="777"/>
      <c r="DO8" s="777"/>
      <c r="DP8" s="778"/>
      <c r="DQ8" s="776" t="s">
        <v>558</v>
      </c>
      <c r="DR8" s="777"/>
      <c r="DS8" s="777"/>
      <c r="DT8" s="777"/>
      <c r="DU8" s="778"/>
      <c r="DV8" s="773"/>
      <c r="DW8" s="774"/>
      <c r="DX8" s="774"/>
      <c r="DY8" s="774"/>
      <c r="DZ8" s="779"/>
      <c r="EA8" s="222"/>
    </row>
    <row r="9" spans="1:131" s="223" customFormat="1" ht="26.25" customHeight="1" x14ac:dyDescent="0.25">
      <c r="A9" s="226">
        <v>3</v>
      </c>
      <c r="B9" s="780" t="s">
        <v>376</v>
      </c>
      <c r="C9" s="781"/>
      <c r="D9" s="781"/>
      <c r="E9" s="781"/>
      <c r="F9" s="781"/>
      <c r="G9" s="781"/>
      <c r="H9" s="781"/>
      <c r="I9" s="781"/>
      <c r="J9" s="781"/>
      <c r="K9" s="781"/>
      <c r="L9" s="781"/>
      <c r="M9" s="781"/>
      <c r="N9" s="781"/>
      <c r="O9" s="781"/>
      <c r="P9" s="782"/>
      <c r="Q9" s="783">
        <v>280</v>
      </c>
      <c r="R9" s="784"/>
      <c r="S9" s="784"/>
      <c r="T9" s="784"/>
      <c r="U9" s="784"/>
      <c r="V9" s="784">
        <v>279</v>
      </c>
      <c r="W9" s="784"/>
      <c r="X9" s="784"/>
      <c r="Y9" s="784"/>
      <c r="Z9" s="784"/>
      <c r="AA9" s="784">
        <v>0</v>
      </c>
      <c r="AB9" s="784"/>
      <c r="AC9" s="784"/>
      <c r="AD9" s="784"/>
      <c r="AE9" s="785"/>
      <c r="AF9" s="786">
        <v>0</v>
      </c>
      <c r="AG9" s="787"/>
      <c r="AH9" s="787"/>
      <c r="AI9" s="787"/>
      <c r="AJ9" s="788"/>
      <c r="AK9" s="769">
        <v>70</v>
      </c>
      <c r="AL9" s="770"/>
      <c r="AM9" s="770"/>
      <c r="AN9" s="770"/>
      <c r="AO9" s="770"/>
      <c r="AP9" s="770" t="s">
        <v>551</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3">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3">
      <c r="A23" s="228" t="s">
        <v>378</v>
      </c>
      <c r="B23" s="789" t="s">
        <v>379</v>
      </c>
      <c r="C23" s="790"/>
      <c r="D23" s="790"/>
      <c r="E23" s="790"/>
      <c r="F23" s="790"/>
      <c r="G23" s="790"/>
      <c r="H23" s="790"/>
      <c r="I23" s="790"/>
      <c r="J23" s="790"/>
      <c r="K23" s="790"/>
      <c r="L23" s="790"/>
      <c r="M23" s="790"/>
      <c r="N23" s="790"/>
      <c r="O23" s="790"/>
      <c r="P23" s="791"/>
      <c r="Q23" s="792">
        <v>24602</v>
      </c>
      <c r="R23" s="793"/>
      <c r="S23" s="793"/>
      <c r="T23" s="793"/>
      <c r="U23" s="793"/>
      <c r="V23" s="793">
        <v>23701</v>
      </c>
      <c r="W23" s="793"/>
      <c r="X23" s="793"/>
      <c r="Y23" s="793"/>
      <c r="Z23" s="793"/>
      <c r="AA23" s="793">
        <v>901</v>
      </c>
      <c r="AB23" s="793"/>
      <c r="AC23" s="793"/>
      <c r="AD23" s="793"/>
      <c r="AE23" s="794"/>
      <c r="AF23" s="795">
        <v>763</v>
      </c>
      <c r="AG23" s="793"/>
      <c r="AH23" s="793"/>
      <c r="AI23" s="793"/>
      <c r="AJ23" s="796"/>
      <c r="AK23" s="797"/>
      <c r="AL23" s="798"/>
      <c r="AM23" s="798"/>
      <c r="AN23" s="798"/>
      <c r="AO23" s="798"/>
      <c r="AP23" s="793">
        <v>22955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3">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3">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5">
      <c r="A28" s="230">
        <v>1</v>
      </c>
      <c r="B28" s="749" t="s">
        <v>390</v>
      </c>
      <c r="C28" s="750"/>
      <c r="D28" s="750"/>
      <c r="E28" s="750"/>
      <c r="F28" s="750"/>
      <c r="G28" s="750"/>
      <c r="H28" s="750"/>
      <c r="I28" s="750"/>
      <c r="J28" s="750"/>
      <c r="K28" s="750"/>
      <c r="L28" s="750"/>
      <c r="M28" s="750"/>
      <c r="N28" s="750"/>
      <c r="O28" s="750"/>
      <c r="P28" s="751"/>
      <c r="Q28" s="822">
        <v>4699</v>
      </c>
      <c r="R28" s="823"/>
      <c r="S28" s="823"/>
      <c r="T28" s="823"/>
      <c r="U28" s="823"/>
      <c r="V28" s="823">
        <v>4659</v>
      </c>
      <c r="W28" s="823"/>
      <c r="X28" s="823"/>
      <c r="Y28" s="823"/>
      <c r="Z28" s="823"/>
      <c r="AA28" s="823">
        <v>40</v>
      </c>
      <c r="AB28" s="823"/>
      <c r="AC28" s="823"/>
      <c r="AD28" s="823"/>
      <c r="AE28" s="824"/>
      <c r="AF28" s="825">
        <v>40</v>
      </c>
      <c r="AG28" s="823"/>
      <c r="AH28" s="823"/>
      <c r="AI28" s="823"/>
      <c r="AJ28" s="826"/>
      <c r="AK28" s="827">
        <v>548</v>
      </c>
      <c r="AL28" s="828"/>
      <c r="AM28" s="828"/>
      <c r="AN28" s="828"/>
      <c r="AO28" s="828"/>
      <c r="AP28" s="828" t="s">
        <v>558</v>
      </c>
      <c r="AQ28" s="828"/>
      <c r="AR28" s="828"/>
      <c r="AS28" s="828"/>
      <c r="AT28" s="828"/>
      <c r="AU28" s="828" t="s">
        <v>558</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5">
      <c r="A29" s="230">
        <v>2</v>
      </c>
      <c r="B29" s="780" t="s">
        <v>391</v>
      </c>
      <c r="C29" s="781"/>
      <c r="D29" s="781"/>
      <c r="E29" s="781"/>
      <c r="F29" s="781"/>
      <c r="G29" s="781"/>
      <c r="H29" s="781"/>
      <c r="I29" s="781"/>
      <c r="J29" s="781"/>
      <c r="K29" s="781"/>
      <c r="L29" s="781"/>
      <c r="M29" s="781"/>
      <c r="N29" s="781"/>
      <c r="O29" s="781"/>
      <c r="P29" s="782"/>
      <c r="Q29" s="783">
        <v>4257</v>
      </c>
      <c r="R29" s="784"/>
      <c r="S29" s="784"/>
      <c r="T29" s="784"/>
      <c r="U29" s="784"/>
      <c r="V29" s="784">
        <v>4054</v>
      </c>
      <c r="W29" s="784"/>
      <c r="X29" s="784"/>
      <c r="Y29" s="784"/>
      <c r="Z29" s="784"/>
      <c r="AA29" s="784">
        <v>204</v>
      </c>
      <c r="AB29" s="784"/>
      <c r="AC29" s="784"/>
      <c r="AD29" s="784"/>
      <c r="AE29" s="785"/>
      <c r="AF29" s="786">
        <v>204</v>
      </c>
      <c r="AG29" s="787"/>
      <c r="AH29" s="787"/>
      <c r="AI29" s="787"/>
      <c r="AJ29" s="788"/>
      <c r="AK29" s="834">
        <v>640</v>
      </c>
      <c r="AL29" s="830"/>
      <c r="AM29" s="830"/>
      <c r="AN29" s="830"/>
      <c r="AO29" s="830"/>
      <c r="AP29" s="830" t="s">
        <v>558</v>
      </c>
      <c r="AQ29" s="830"/>
      <c r="AR29" s="830"/>
      <c r="AS29" s="830"/>
      <c r="AT29" s="830"/>
      <c r="AU29" s="830" t="s">
        <v>558</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5">
      <c r="A30" s="230">
        <v>3</v>
      </c>
      <c r="B30" s="780" t="s">
        <v>392</v>
      </c>
      <c r="C30" s="781"/>
      <c r="D30" s="781"/>
      <c r="E30" s="781"/>
      <c r="F30" s="781"/>
      <c r="G30" s="781"/>
      <c r="H30" s="781"/>
      <c r="I30" s="781"/>
      <c r="J30" s="781"/>
      <c r="K30" s="781"/>
      <c r="L30" s="781"/>
      <c r="M30" s="781"/>
      <c r="N30" s="781"/>
      <c r="O30" s="781"/>
      <c r="P30" s="782"/>
      <c r="Q30" s="783">
        <v>1243</v>
      </c>
      <c r="R30" s="784"/>
      <c r="S30" s="784"/>
      <c r="T30" s="784"/>
      <c r="U30" s="784"/>
      <c r="V30" s="784">
        <v>1228</v>
      </c>
      <c r="W30" s="784"/>
      <c r="X30" s="784"/>
      <c r="Y30" s="784"/>
      <c r="Z30" s="784"/>
      <c r="AA30" s="784">
        <v>15</v>
      </c>
      <c r="AB30" s="784"/>
      <c r="AC30" s="784"/>
      <c r="AD30" s="784"/>
      <c r="AE30" s="785"/>
      <c r="AF30" s="786">
        <v>15</v>
      </c>
      <c r="AG30" s="787"/>
      <c r="AH30" s="787"/>
      <c r="AI30" s="787"/>
      <c r="AJ30" s="788"/>
      <c r="AK30" s="834">
        <v>717</v>
      </c>
      <c r="AL30" s="830"/>
      <c r="AM30" s="830"/>
      <c r="AN30" s="830"/>
      <c r="AO30" s="830"/>
      <c r="AP30" s="830" t="s">
        <v>558</v>
      </c>
      <c r="AQ30" s="830"/>
      <c r="AR30" s="830"/>
      <c r="AS30" s="830"/>
      <c r="AT30" s="830"/>
      <c r="AU30" s="830" t="s">
        <v>558</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5">
      <c r="A31" s="230">
        <v>4</v>
      </c>
      <c r="B31" s="780" t="s">
        <v>393</v>
      </c>
      <c r="C31" s="781"/>
      <c r="D31" s="781"/>
      <c r="E31" s="781"/>
      <c r="F31" s="781"/>
      <c r="G31" s="781"/>
      <c r="H31" s="781"/>
      <c r="I31" s="781"/>
      <c r="J31" s="781"/>
      <c r="K31" s="781"/>
      <c r="L31" s="781"/>
      <c r="M31" s="781"/>
      <c r="N31" s="781"/>
      <c r="O31" s="781"/>
      <c r="P31" s="782"/>
      <c r="Q31" s="783">
        <v>12</v>
      </c>
      <c r="R31" s="784"/>
      <c r="S31" s="784"/>
      <c r="T31" s="784"/>
      <c r="U31" s="784"/>
      <c r="V31" s="784">
        <v>12</v>
      </c>
      <c r="W31" s="784"/>
      <c r="X31" s="784"/>
      <c r="Y31" s="784"/>
      <c r="Z31" s="784"/>
      <c r="AA31" s="784">
        <v>0</v>
      </c>
      <c r="AB31" s="784"/>
      <c r="AC31" s="784"/>
      <c r="AD31" s="784"/>
      <c r="AE31" s="785"/>
      <c r="AF31" s="786">
        <v>0</v>
      </c>
      <c r="AG31" s="787"/>
      <c r="AH31" s="787"/>
      <c r="AI31" s="787"/>
      <c r="AJ31" s="788"/>
      <c r="AK31" s="834">
        <v>1</v>
      </c>
      <c r="AL31" s="830"/>
      <c r="AM31" s="830"/>
      <c r="AN31" s="830"/>
      <c r="AO31" s="830"/>
      <c r="AP31" s="830" t="s">
        <v>558</v>
      </c>
      <c r="AQ31" s="830"/>
      <c r="AR31" s="830"/>
      <c r="AS31" s="830"/>
      <c r="AT31" s="830"/>
      <c r="AU31" s="830" t="s">
        <v>558</v>
      </c>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5">
      <c r="A32" s="230">
        <v>5</v>
      </c>
      <c r="B32" s="780" t="s">
        <v>394</v>
      </c>
      <c r="C32" s="781"/>
      <c r="D32" s="781"/>
      <c r="E32" s="781"/>
      <c r="F32" s="781"/>
      <c r="G32" s="781"/>
      <c r="H32" s="781"/>
      <c r="I32" s="781"/>
      <c r="J32" s="781"/>
      <c r="K32" s="781"/>
      <c r="L32" s="781"/>
      <c r="M32" s="781"/>
      <c r="N32" s="781"/>
      <c r="O32" s="781"/>
      <c r="P32" s="782"/>
      <c r="Q32" s="783">
        <v>920</v>
      </c>
      <c r="R32" s="784"/>
      <c r="S32" s="784"/>
      <c r="T32" s="784"/>
      <c r="U32" s="784"/>
      <c r="V32" s="784">
        <v>888</v>
      </c>
      <c r="W32" s="784"/>
      <c r="X32" s="784"/>
      <c r="Y32" s="784"/>
      <c r="Z32" s="784"/>
      <c r="AA32" s="784">
        <v>32</v>
      </c>
      <c r="AB32" s="784"/>
      <c r="AC32" s="784"/>
      <c r="AD32" s="784"/>
      <c r="AE32" s="785"/>
      <c r="AF32" s="786">
        <v>1483</v>
      </c>
      <c r="AG32" s="787"/>
      <c r="AH32" s="787"/>
      <c r="AI32" s="787"/>
      <c r="AJ32" s="788"/>
      <c r="AK32" s="834">
        <v>7</v>
      </c>
      <c r="AL32" s="830"/>
      <c r="AM32" s="830"/>
      <c r="AN32" s="830"/>
      <c r="AO32" s="830"/>
      <c r="AP32" s="830">
        <v>675</v>
      </c>
      <c r="AQ32" s="830"/>
      <c r="AR32" s="830"/>
      <c r="AS32" s="830"/>
      <c r="AT32" s="830"/>
      <c r="AU32" s="830">
        <v>169</v>
      </c>
      <c r="AV32" s="830"/>
      <c r="AW32" s="830"/>
      <c r="AX32" s="830"/>
      <c r="AY32" s="830"/>
      <c r="AZ32" s="831"/>
      <c r="BA32" s="831"/>
      <c r="BB32" s="831"/>
      <c r="BC32" s="831"/>
      <c r="BD32" s="831"/>
      <c r="BE32" s="832" t="s">
        <v>395</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5">
      <c r="A33" s="230">
        <v>6</v>
      </c>
      <c r="B33" s="780" t="s">
        <v>396</v>
      </c>
      <c r="C33" s="781"/>
      <c r="D33" s="781"/>
      <c r="E33" s="781"/>
      <c r="F33" s="781"/>
      <c r="G33" s="781"/>
      <c r="H33" s="781"/>
      <c r="I33" s="781"/>
      <c r="J33" s="781"/>
      <c r="K33" s="781"/>
      <c r="L33" s="781"/>
      <c r="M33" s="781"/>
      <c r="N33" s="781"/>
      <c r="O33" s="781"/>
      <c r="P33" s="782"/>
      <c r="Q33" s="783">
        <v>37</v>
      </c>
      <c r="R33" s="784"/>
      <c r="S33" s="784"/>
      <c r="T33" s="784"/>
      <c r="U33" s="784"/>
      <c r="V33" s="784">
        <v>104</v>
      </c>
      <c r="W33" s="784"/>
      <c r="X33" s="784"/>
      <c r="Y33" s="784"/>
      <c r="Z33" s="784"/>
      <c r="AA33" s="784">
        <v>-68</v>
      </c>
      <c r="AB33" s="784"/>
      <c r="AC33" s="784"/>
      <c r="AD33" s="784"/>
      <c r="AE33" s="785"/>
      <c r="AF33" s="786">
        <v>89</v>
      </c>
      <c r="AG33" s="787"/>
      <c r="AH33" s="787"/>
      <c r="AI33" s="787"/>
      <c r="AJ33" s="788"/>
      <c r="AK33" s="834" t="s">
        <v>558</v>
      </c>
      <c r="AL33" s="830"/>
      <c r="AM33" s="830"/>
      <c r="AN33" s="830"/>
      <c r="AO33" s="830"/>
      <c r="AP33" s="830" t="s">
        <v>558</v>
      </c>
      <c r="AQ33" s="830"/>
      <c r="AR33" s="830"/>
      <c r="AS33" s="830"/>
      <c r="AT33" s="830"/>
      <c r="AU33" s="830" t="s">
        <v>558</v>
      </c>
      <c r="AV33" s="830"/>
      <c r="AW33" s="830"/>
      <c r="AX33" s="830"/>
      <c r="AY33" s="830"/>
      <c r="AZ33" s="831"/>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5">
      <c r="A34" s="230">
        <v>7</v>
      </c>
      <c r="B34" s="780" t="s">
        <v>397</v>
      </c>
      <c r="C34" s="781"/>
      <c r="D34" s="781"/>
      <c r="E34" s="781"/>
      <c r="F34" s="781"/>
      <c r="G34" s="781"/>
      <c r="H34" s="781"/>
      <c r="I34" s="781"/>
      <c r="J34" s="781"/>
      <c r="K34" s="781"/>
      <c r="L34" s="781"/>
      <c r="M34" s="781"/>
      <c r="N34" s="781"/>
      <c r="O34" s="781"/>
      <c r="P34" s="782"/>
      <c r="Q34" s="783">
        <v>2179</v>
      </c>
      <c r="R34" s="784"/>
      <c r="S34" s="784"/>
      <c r="T34" s="784"/>
      <c r="U34" s="784"/>
      <c r="V34" s="784">
        <v>1679</v>
      </c>
      <c r="W34" s="784"/>
      <c r="X34" s="784"/>
      <c r="Y34" s="784"/>
      <c r="Z34" s="784"/>
      <c r="AA34" s="784">
        <v>500</v>
      </c>
      <c r="AB34" s="784"/>
      <c r="AC34" s="784"/>
      <c r="AD34" s="784"/>
      <c r="AE34" s="785"/>
      <c r="AF34" s="786">
        <v>474</v>
      </c>
      <c r="AG34" s="787"/>
      <c r="AH34" s="787"/>
      <c r="AI34" s="787"/>
      <c r="AJ34" s="788"/>
      <c r="AK34" s="834">
        <v>1254</v>
      </c>
      <c r="AL34" s="830"/>
      <c r="AM34" s="830"/>
      <c r="AN34" s="830"/>
      <c r="AO34" s="830"/>
      <c r="AP34" s="830">
        <v>9153</v>
      </c>
      <c r="AQ34" s="830"/>
      <c r="AR34" s="830"/>
      <c r="AS34" s="830"/>
      <c r="AT34" s="830"/>
      <c r="AU34" s="830">
        <v>7825</v>
      </c>
      <c r="AV34" s="830"/>
      <c r="AW34" s="830"/>
      <c r="AX34" s="830"/>
      <c r="AY34" s="830"/>
      <c r="AZ34" s="831"/>
      <c r="BA34" s="831"/>
      <c r="BB34" s="831"/>
      <c r="BC34" s="831"/>
      <c r="BD34" s="831"/>
      <c r="BE34" s="832" t="s">
        <v>395</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3">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3">
      <c r="A63" s="228" t="s">
        <v>378</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2306</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3">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5">
      <c r="A66" s="727" t="s">
        <v>401</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3">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5">
      <c r="A68" s="224">
        <v>1</v>
      </c>
      <c r="B68" s="869" t="s">
        <v>559</v>
      </c>
      <c r="C68" s="870"/>
      <c r="D68" s="870"/>
      <c r="E68" s="870"/>
      <c r="F68" s="870"/>
      <c r="G68" s="870"/>
      <c r="H68" s="870"/>
      <c r="I68" s="870"/>
      <c r="J68" s="870"/>
      <c r="K68" s="870"/>
      <c r="L68" s="870"/>
      <c r="M68" s="870"/>
      <c r="N68" s="870"/>
      <c r="O68" s="870"/>
      <c r="P68" s="871"/>
      <c r="Q68" s="872">
        <v>16725</v>
      </c>
      <c r="R68" s="866"/>
      <c r="S68" s="866"/>
      <c r="T68" s="866"/>
      <c r="U68" s="866"/>
      <c r="V68" s="866">
        <v>16704</v>
      </c>
      <c r="W68" s="866"/>
      <c r="X68" s="866"/>
      <c r="Y68" s="866"/>
      <c r="Z68" s="866"/>
      <c r="AA68" s="866">
        <v>21</v>
      </c>
      <c r="AB68" s="866"/>
      <c r="AC68" s="866"/>
      <c r="AD68" s="866"/>
      <c r="AE68" s="866"/>
      <c r="AF68" s="866">
        <v>21</v>
      </c>
      <c r="AG68" s="866"/>
      <c r="AH68" s="866"/>
      <c r="AI68" s="866"/>
      <c r="AJ68" s="866"/>
      <c r="AK68" s="866">
        <v>164</v>
      </c>
      <c r="AL68" s="866"/>
      <c r="AM68" s="866"/>
      <c r="AN68" s="866"/>
      <c r="AO68" s="866"/>
      <c r="AP68" s="866" t="s">
        <v>558</v>
      </c>
      <c r="AQ68" s="866"/>
      <c r="AR68" s="866"/>
      <c r="AS68" s="866"/>
      <c r="AT68" s="866"/>
      <c r="AU68" s="866" t="s">
        <v>558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5">
      <c r="A69" s="226">
        <v>2</v>
      </c>
      <c r="B69" s="873" t="s">
        <v>560</v>
      </c>
      <c r="C69" s="874"/>
      <c r="D69" s="874"/>
      <c r="E69" s="874"/>
      <c r="F69" s="874"/>
      <c r="G69" s="874"/>
      <c r="H69" s="874"/>
      <c r="I69" s="874"/>
      <c r="J69" s="874"/>
      <c r="K69" s="874"/>
      <c r="L69" s="874"/>
      <c r="M69" s="874"/>
      <c r="N69" s="874"/>
      <c r="O69" s="874"/>
      <c r="P69" s="875"/>
      <c r="Q69" s="876">
        <v>78</v>
      </c>
      <c r="R69" s="830"/>
      <c r="S69" s="830"/>
      <c r="T69" s="830"/>
      <c r="U69" s="830"/>
      <c r="V69" s="830">
        <v>77</v>
      </c>
      <c r="W69" s="830"/>
      <c r="X69" s="830"/>
      <c r="Y69" s="830"/>
      <c r="Z69" s="830"/>
      <c r="AA69" s="830">
        <v>1</v>
      </c>
      <c r="AB69" s="830"/>
      <c r="AC69" s="830"/>
      <c r="AD69" s="830"/>
      <c r="AE69" s="830"/>
      <c r="AF69" s="830">
        <v>1</v>
      </c>
      <c r="AG69" s="830"/>
      <c r="AH69" s="830"/>
      <c r="AI69" s="830"/>
      <c r="AJ69" s="830"/>
      <c r="AK69" s="830">
        <v>13</v>
      </c>
      <c r="AL69" s="830"/>
      <c r="AM69" s="830"/>
      <c r="AN69" s="830"/>
      <c r="AO69" s="830"/>
      <c r="AP69" s="830" t="s">
        <v>558</v>
      </c>
      <c r="AQ69" s="830"/>
      <c r="AR69" s="830"/>
      <c r="AS69" s="830"/>
      <c r="AT69" s="830"/>
      <c r="AU69" s="830" t="s">
        <v>558</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5">
      <c r="A70" s="226">
        <v>3</v>
      </c>
      <c r="B70" s="873" t="s">
        <v>561</v>
      </c>
      <c r="C70" s="874"/>
      <c r="D70" s="874"/>
      <c r="E70" s="874"/>
      <c r="F70" s="874"/>
      <c r="G70" s="874"/>
      <c r="H70" s="874"/>
      <c r="I70" s="874"/>
      <c r="J70" s="874"/>
      <c r="K70" s="874"/>
      <c r="L70" s="874"/>
      <c r="M70" s="874"/>
      <c r="N70" s="874"/>
      <c r="O70" s="874"/>
      <c r="P70" s="875"/>
      <c r="Q70" s="876">
        <v>425</v>
      </c>
      <c r="R70" s="830"/>
      <c r="S70" s="830"/>
      <c r="T70" s="830"/>
      <c r="U70" s="830"/>
      <c r="V70" s="830">
        <v>237</v>
      </c>
      <c r="W70" s="830"/>
      <c r="X70" s="830"/>
      <c r="Y70" s="830"/>
      <c r="Z70" s="830"/>
      <c r="AA70" s="830">
        <v>188</v>
      </c>
      <c r="AB70" s="830"/>
      <c r="AC70" s="830"/>
      <c r="AD70" s="830"/>
      <c r="AE70" s="830"/>
      <c r="AF70" s="830">
        <v>188</v>
      </c>
      <c r="AG70" s="830"/>
      <c r="AH70" s="830"/>
      <c r="AI70" s="830"/>
      <c r="AJ70" s="830"/>
      <c r="AK70" s="830" t="s">
        <v>558</v>
      </c>
      <c r="AL70" s="830"/>
      <c r="AM70" s="830"/>
      <c r="AN70" s="830"/>
      <c r="AO70" s="830"/>
      <c r="AP70" s="830" t="s">
        <v>558</v>
      </c>
      <c r="AQ70" s="830"/>
      <c r="AR70" s="830"/>
      <c r="AS70" s="830"/>
      <c r="AT70" s="830"/>
      <c r="AU70" s="830" t="s">
        <v>558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5">
      <c r="A71" s="226">
        <v>4</v>
      </c>
      <c r="B71" s="873" t="s">
        <v>562</v>
      </c>
      <c r="C71" s="874"/>
      <c r="D71" s="874"/>
      <c r="E71" s="874"/>
      <c r="F71" s="874"/>
      <c r="G71" s="874"/>
      <c r="H71" s="874"/>
      <c r="I71" s="874"/>
      <c r="J71" s="874"/>
      <c r="K71" s="874"/>
      <c r="L71" s="874"/>
      <c r="M71" s="874"/>
      <c r="N71" s="874"/>
      <c r="O71" s="874"/>
      <c r="P71" s="875"/>
      <c r="Q71" s="876">
        <v>1130</v>
      </c>
      <c r="R71" s="830"/>
      <c r="S71" s="830"/>
      <c r="T71" s="830"/>
      <c r="U71" s="830"/>
      <c r="V71" s="830">
        <v>1119</v>
      </c>
      <c r="W71" s="830"/>
      <c r="X71" s="830"/>
      <c r="Y71" s="830"/>
      <c r="Z71" s="830"/>
      <c r="AA71" s="830">
        <v>11</v>
      </c>
      <c r="AB71" s="830"/>
      <c r="AC71" s="830"/>
      <c r="AD71" s="830"/>
      <c r="AE71" s="830"/>
      <c r="AF71" s="830">
        <v>11</v>
      </c>
      <c r="AG71" s="830"/>
      <c r="AH71" s="830"/>
      <c r="AI71" s="830"/>
      <c r="AJ71" s="830"/>
      <c r="AK71" s="830" t="s">
        <v>558</v>
      </c>
      <c r="AL71" s="830"/>
      <c r="AM71" s="830"/>
      <c r="AN71" s="830"/>
      <c r="AO71" s="830"/>
      <c r="AP71" s="830" t="s">
        <v>558</v>
      </c>
      <c r="AQ71" s="830"/>
      <c r="AR71" s="830"/>
      <c r="AS71" s="830"/>
      <c r="AT71" s="830"/>
      <c r="AU71" s="830" t="s">
        <v>558</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5">
      <c r="A72" s="226">
        <v>5</v>
      </c>
      <c r="B72" s="873" t="s">
        <v>563</v>
      </c>
      <c r="C72" s="874"/>
      <c r="D72" s="874"/>
      <c r="E72" s="874"/>
      <c r="F72" s="874"/>
      <c r="G72" s="874"/>
      <c r="H72" s="874"/>
      <c r="I72" s="874"/>
      <c r="J72" s="874"/>
      <c r="K72" s="874"/>
      <c r="L72" s="874"/>
      <c r="M72" s="874"/>
      <c r="N72" s="874"/>
      <c r="O72" s="874"/>
      <c r="P72" s="875"/>
      <c r="Q72" s="876">
        <v>395416</v>
      </c>
      <c r="R72" s="830"/>
      <c r="S72" s="830"/>
      <c r="T72" s="830"/>
      <c r="U72" s="830"/>
      <c r="V72" s="830">
        <v>387020</v>
      </c>
      <c r="W72" s="830"/>
      <c r="X72" s="830"/>
      <c r="Y72" s="830"/>
      <c r="Z72" s="830"/>
      <c r="AA72" s="830">
        <v>8396</v>
      </c>
      <c r="AB72" s="830"/>
      <c r="AC72" s="830"/>
      <c r="AD72" s="830"/>
      <c r="AE72" s="830"/>
      <c r="AF72" s="830">
        <v>8396</v>
      </c>
      <c r="AG72" s="830"/>
      <c r="AH72" s="830"/>
      <c r="AI72" s="830"/>
      <c r="AJ72" s="830"/>
      <c r="AK72" s="830">
        <v>755</v>
      </c>
      <c r="AL72" s="830"/>
      <c r="AM72" s="830"/>
      <c r="AN72" s="830"/>
      <c r="AO72" s="830"/>
      <c r="AP72" s="830" t="s">
        <v>558</v>
      </c>
      <c r="AQ72" s="830"/>
      <c r="AR72" s="830"/>
      <c r="AS72" s="830"/>
      <c r="AT72" s="830"/>
      <c r="AU72" s="830" t="s">
        <v>558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5">
      <c r="A73" s="226">
        <v>6</v>
      </c>
      <c r="B73" s="873" t="s">
        <v>564</v>
      </c>
      <c r="C73" s="874"/>
      <c r="D73" s="874"/>
      <c r="E73" s="874"/>
      <c r="F73" s="874"/>
      <c r="G73" s="874"/>
      <c r="H73" s="874"/>
      <c r="I73" s="874"/>
      <c r="J73" s="874"/>
      <c r="K73" s="874"/>
      <c r="L73" s="874"/>
      <c r="M73" s="874"/>
      <c r="N73" s="874"/>
      <c r="O73" s="874"/>
      <c r="P73" s="875"/>
      <c r="Q73" s="876">
        <v>462</v>
      </c>
      <c r="R73" s="830"/>
      <c r="S73" s="830"/>
      <c r="T73" s="830"/>
      <c r="U73" s="830"/>
      <c r="V73" s="830">
        <v>438</v>
      </c>
      <c r="W73" s="830"/>
      <c r="X73" s="830"/>
      <c r="Y73" s="830"/>
      <c r="Z73" s="830"/>
      <c r="AA73" s="830">
        <v>24</v>
      </c>
      <c r="AB73" s="830"/>
      <c r="AC73" s="830"/>
      <c r="AD73" s="830"/>
      <c r="AE73" s="830"/>
      <c r="AF73" s="830">
        <v>24</v>
      </c>
      <c r="AG73" s="830"/>
      <c r="AH73" s="830"/>
      <c r="AI73" s="830"/>
      <c r="AJ73" s="830"/>
      <c r="AK73" s="830">
        <v>10</v>
      </c>
      <c r="AL73" s="830"/>
      <c r="AM73" s="830"/>
      <c r="AN73" s="830"/>
      <c r="AO73" s="830"/>
      <c r="AP73" s="830" t="s">
        <v>558</v>
      </c>
      <c r="AQ73" s="830"/>
      <c r="AR73" s="830"/>
      <c r="AS73" s="830"/>
      <c r="AT73" s="830"/>
      <c r="AU73" s="830" t="s">
        <v>558</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5">
      <c r="A74" s="226">
        <v>7</v>
      </c>
      <c r="B74" s="873" t="s">
        <v>565</v>
      </c>
      <c r="C74" s="874"/>
      <c r="D74" s="874"/>
      <c r="E74" s="874"/>
      <c r="F74" s="874"/>
      <c r="G74" s="874"/>
      <c r="H74" s="874"/>
      <c r="I74" s="874"/>
      <c r="J74" s="874"/>
      <c r="K74" s="874"/>
      <c r="L74" s="874"/>
      <c r="M74" s="874"/>
      <c r="N74" s="874"/>
      <c r="O74" s="874"/>
      <c r="P74" s="875"/>
      <c r="Q74" s="876">
        <v>1650</v>
      </c>
      <c r="R74" s="830"/>
      <c r="S74" s="830"/>
      <c r="T74" s="830"/>
      <c r="U74" s="830"/>
      <c r="V74" s="830">
        <v>1574</v>
      </c>
      <c r="W74" s="830"/>
      <c r="X74" s="830"/>
      <c r="Y74" s="830"/>
      <c r="Z74" s="830"/>
      <c r="AA74" s="830">
        <v>76</v>
      </c>
      <c r="AB74" s="830"/>
      <c r="AC74" s="830"/>
      <c r="AD74" s="830"/>
      <c r="AE74" s="830"/>
      <c r="AF74" s="830">
        <v>74</v>
      </c>
      <c r="AG74" s="830"/>
      <c r="AH74" s="830"/>
      <c r="AI74" s="830"/>
      <c r="AJ74" s="830"/>
      <c r="AK74" s="830">
        <v>82</v>
      </c>
      <c r="AL74" s="830"/>
      <c r="AM74" s="830"/>
      <c r="AN74" s="830"/>
      <c r="AO74" s="830"/>
      <c r="AP74" s="830">
        <v>21</v>
      </c>
      <c r="AQ74" s="830"/>
      <c r="AR74" s="830"/>
      <c r="AS74" s="830"/>
      <c r="AT74" s="830"/>
      <c r="AU74" s="830" t="s">
        <v>570</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5">
      <c r="A75" s="226">
        <v>8</v>
      </c>
      <c r="B75" s="873" t="s">
        <v>566</v>
      </c>
      <c r="C75" s="874"/>
      <c r="D75" s="874"/>
      <c r="E75" s="874"/>
      <c r="F75" s="874"/>
      <c r="G75" s="874"/>
      <c r="H75" s="874"/>
      <c r="I75" s="874"/>
      <c r="J75" s="874"/>
      <c r="K75" s="874"/>
      <c r="L75" s="874"/>
      <c r="M75" s="874"/>
      <c r="N75" s="874"/>
      <c r="O75" s="874"/>
      <c r="P75" s="875"/>
      <c r="Q75" s="877">
        <v>4371</v>
      </c>
      <c r="R75" s="878"/>
      <c r="S75" s="878"/>
      <c r="T75" s="878"/>
      <c r="U75" s="834"/>
      <c r="V75" s="879">
        <v>4311</v>
      </c>
      <c r="W75" s="878"/>
      <c r="X75" s="878"/>
      <c r="Y75" s="878"/>
      <c r="Z75" s="834"/>
      <c r="AA75" s="879">
        <v>59</v>
      </c>
      <c r="AB75" s="878"/>
      <c r="AC75" s="878"/>
      <c r="AD75" s="878"/>
      <c r="AE75" s="834"/>
      <c r="AF75" s="879">
        <v>59</v>
      </c>
      <c r="AG75" s="878"/>
      <c r="AH75" s="878"/>
      <c r="AI75" s="878"/>
      <c r="AJ75" s="834"/>
      <c r="AK75" s="879" t="s">
        <v>570</v>
      </c>
      <c r="AL75" s="878"/>
      <c r="AM75" s="878"/>
      <c r="AN75" s="878"/>
      <c r="AO75" s="834"/>
      <c r="AP75" s="879">
        <v>1556</v>
      </c>
      <c r="AQ75" s="878"/>
      <c r="AR75" s="878"/>
      <c r="AS75" s="878"/>
      <c r="AT75" s="834"/>
      <c r="AU75" s="879" t="s">
        <v>570</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5">
      <c r="A76" s="226">
        <v>9</v>
      </c>
      <c r="B76" s="873" t="s">
        <v>567</v>
      </c>
      <c r="C76" s="874"/>
      <c r="D76" s="874"/>
      <c r="E76" s="874"/>
      <c r="F76" s="874"/>
      <c r="G76" s="874"/>
      <c r="H76" s="874"/>
      <c r="I76" s="874"/>
      <c r="J76" s="874"/>
      <c r="K76" s="874"/>
      <c r="L76" s="874"/>
      <c r="M76" s="874"/>
      <c r="N76" s="874"/>
      <c r="O76" s="874"/>
      <c r="P76" s="875"/>
      <c r="Q76" s="877">
        <v>13</v>
      </c>
      <c r="R76" s="878"/>
      <c r="S76" s="878"/>
      <c r="T76" s="878"/>
      <c r="U76" s="834"/>
      <c r="V76" s="879">
        <v>12</v>
      </c>
      <c r="W76" s="878"/>
      <c r="X76" s="878"/>
      <c r="Y76" s="878"/>
      <c r="Z76" s="834"/>
      <c r="AA76" s="879">
        <v>1</v>
      </c>
      <c r="AB76" s="878"/>
      <c r="AC76" s="878"/>
      <c r="AD76" s="878"/>
      <c r="AE76" s="834"/>
      <c r="AF76" s="879">
        <v>1</v>
      </c>
      <c r="AG76" s="878"/>
      <c r="AH76" s="878"/>
      <c r="AI76" s="878"/>
      <c r="AJ76" s="834"/>
      <c r="AK76" s="879" t="s">
        <v>570</v>
      </c>
      <c r="AL76" s="878"/>
      <c r="AM76" s="878"/>
      <c r="AN76" s="878"/>
      <c r="AO76" s="834"/>
      <c r="AP76" s="879" t="s">
        <v>558</v>
      </c>
      <c r="AQ76" s="878"/>
      <c r="AR76" s="878"/>
      <c r="AS76" s="878"/>
      <c r="AT76" s="834"/>
      <c r="AU76" s="879" t="s">
        <v>558</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3">
      <c r="A88" s="228" t="s">
        <v>378</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8775</v>
      </c>
      <c r="AG88" s="844"/>
      <c r="AH88" s="844"/>
      <c r="AI88" s="844"/>
      <c r="AJ88" s="844"/>
      <c r="AK88" s="841"/>
      <c r="AL88" s="841"/>
      <c r="AM88" s="841"/>
      <c r="AN88" s="841"/>
      <c r="AO88" s="841"/>
      <c r="AP88" s="844">
        <v>1577</v>
      </c>
      <c r="AQ88" s="844"/>
      <c r="AR88" s="844"/>
      <c r="AS88" s="844"/>
      <c r="AT88" s="844"/>
      <c r="AU88" s="844" t="s">
        <v>570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3">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3">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18" customFormat="1" ht="26.25" customHeight="1" x14ac:dyDescent="0.2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2609454</v>
      </c>
      <c r="AB110" s="900"/>
      <c r="AC110" s="900"/>
      <c r="AD110" s="900"/>
      <c r="AE110" s="901"/>
      <c r="AF110" s="902">
        <v>2365657</v>
      </c>
      <c r="AG110" s="900"/>
      <c r="AH110" s="900"/>
      <c r="AI110" s="900"/>
      <c r="AJ110" s="901"/>
      <c r="AK110" s="902">
        <v>2330960</v>
      </c>
      <c r="AL110" s="900"/>
      <c r="AM110" s="900"/>
      <c r="AN110" s="900"/>
      <c r="AO110" s="901"/>
      <c r="AP110" s="903">
        <v>20.6</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24063183</v>
      </c>
      <c r="BR110" s="931"/>
      <c r="BS110" s="931"/>
      <c r="BT110" s="931"/>
      <c r="BU110" s="931"/>
      <c r="BV110" s="931">
        <v>23090734</v>
      </c>
      <c r="BW110" s="931"/>
      <c r="BX110" s="931"/>
      <c r="BY110" s="931"/>
      <c r="BZ110" s="931"/>
      <c r="CA110" s="931">
        <v>22954528</v>
      </c>
      <c r="CB110" s="931"/>
      <c r="CC110" s="931"/>
      <c r="CD110" s="931"/>
      <c r="CE110" s="931"/>
      <c r="CF110" s="944">
        <v>202.5</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9131363</v>
      </c>
      <c r="BR112" s="926"/>
      <c r="BS112" s="926"/>
      <c r="BT112" s="926"/>
      <c r="BU112" s="926"/>
      <c r="BV112" s="926">
        <v>8538162</v>
      </c>
      <c r="BW112" s="926"/>
      <c r="BX112" s="926"/>
      <c r="BY112" s="926"/>
      <c r="BZ112" s="926"/>
      <c r="CA112" s="926">
        <v>7994169</v>
      </c>
      <c r="CB112" s="926"/>
      <c r="CC112" s="926"/>
      <c r="CD112" s="926"/>
      <c r="CE112" s="926"/>
      <c r="CF112" s="920">
        <v>70.5</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935155</v>
      </c>
      <c r="AB113" s="938"/>
      <c r="AC113" s="938"/>
      <c r="AD113" s="938"/>
      <c r="AE113" s="939"/>
      <c r="AF113" s="940">
        <v>926254</v>
      </c>
      <c r="AG113" s="938"/>
      <c r="AH113" s="938"/>
      <c r="AI113" s="938"/>
      <c r="AJ113" s="939"/>
      <c r="AK113" s="940">
        <v>858091</v>
      </c>
      <c r="AL113" s="938"/>
      <c r="AM113" s="938"/>
      <c r="AN113" s="938"/>
      <c r="AO113" s="939"/>
      <c r="AP113" s="941">
        <v>7.6</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405878</v>
      </c>
      <c r="BR113" s="926"/>
      <c r="BS113" s="926"/>
      <c r="BT113" s="926"/>
      <c r="BU113" s="926"/>
      <c r="BV113" s="926">
        <v>380680</v>
      </c>
      <c r="BW113" s="926"/>
      <c r="BX113" s="926"/>
      <c r="BY113" s="926"/>
      <c r="BZ113" s="926"/>
      <c r="CA113" s="926">
        <v>330407</v>
      </c>
      <c r="CB113" s="926"/>
      <c r="CC113" s="926"/>
      <c r="CD113" s="926"/>
      <c r="CE113" s="926"/>
      <c r="CF113" s="920">
        <v>2.9</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60137</v>
      </c>
      <c r="AB114" s="959"/>
      <c r="AC114" s="959"/>
      <c r="AD114" s="959"/>
      <c r="AE114" s="960"/>
      <c r="AF114" s="961">
        <v>67768</v>
      </c>
      <c r="AG114" s="959"/>
      <c r="AH114" s="959"/>
      <c r="AI114" s="959"/>
      <c r="AJ114" s="960"/>
      <c r="AK114" s="961">
        <v>68417</v>
      </c>
      <c r="AL114" s="959"/>
      <c r="AM114" s="959"/>
      <c r="AN114" s="959"/>
      <c r="AO114" s="960"/>
      <c r="AP114" s="962">
        <v>0.6</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3668920</v>
      </c>
      <c r="BR114" s="926"/>
      <c r="BS114" s="926"/>
      <c r="BT114" s="926"/>
      <c r="BU114" s="926"/>
      <c r="BV114" s="926">
        <v>3694371</v>
      </c>
      <c r="BW114" s="926"/>
      <c r="BX114" s="926"/>
      <c r="BY114" s="926"/>
      <c r="BZ114" s="926"/>
      <c r="CA114" s="926">
        <v>3924840</v>
      </c>
      <c r="CB114" s="926"/>
      <c r="CC114" s="926"/>
      <c r="CD114" s="926"/>
      <c r="CE114" s="926"/>
      <c r="CF114" s="920">
        <v>34.6</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121</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v>718</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3604867</v>
      </c>
      <c r="AB117" s="979"/>
      <c r="AC117" s="979"/>
      <c r="AD117" s="979"/>
      <c r="AE117" s="980"/>
      <c r="AF117" s="981">
        <v>3359679</v>
      </c>
      <c r="AG117" s="979"/>
      <c r="AH117" s="979"/>
      <c r="AI117" s="979"/>
      <c r="AJ117" s="980"/>
      <c r="AK117" s="981">
        <v>3257468</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5">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444</v>
      </c>
      <c r="BP119" s="1005"/>
      <c r="BQ119" s="999">
        <v>37269344</v>
      </c>
      <c r="BR119" s="1000"/>
      <c r="BS119" s="1000"/>
      <c r="BT119" s="1000"/>
      <c r="BU119" s="1000"/>
      <c r="BV119" s="1000">
        <v>35704665</v>
      </c>
      <c r="BW119" s="1000"/>
      <c r="BX119" s="1000"/>
      <c r="BY119" s="1000"/>
      <c r="BZ119" s="1000"/>
      <c r="CA119" s="1000">
        <v>35203944</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5">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13345655</v>
      </c>
      <c r="BR120" s="931"/>
      <c r="BS120" s="931"/>
      <c r="BT120" s="931"/>
      <c r="BU120" s="931"/>
      <c r="BV120" s="931">
        <v>13245487</v>
      </c>
      <c r="BW120" s="931"/>
      <c r="BX120" s="931"/>
      <c r="BY120" s="931"/>
      <c r="BZ120" s="931"/>
      <c r="CA120" s="931">
        <v>13329511</v>
      </c>
      <c r="CB120" s="931"/>
      <c r="CC120" s="931"/>
      <c r="CD120" s="931"/>
      <c r="CE120" s="931"/>
      <c r="CF120" s="944">
        <v>117.6</v>
      </c>
      <c r="CG120" s="945"/>
      <c r="CH120" s="945"/>
      <c r="CI120" s="945"/>
      <c r="CJ120" s="945"/>
      <c r="CK120" s="1006" t="s">
        <v>448</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v>9040069</v>
      </c>
      <c r="DH120" s="931"/>
      <c r="DI120" s="931"/>
      <c r="DJ120" s="931"/>
      <c r="DK120" s="931"/>
      <c r="DL120" s="931">
        <v>8448507</v>
      </c>
      <c r="DM120" s="931"/>
      <c r="DN120" s="931"/>
      <c r="DO120" s="931"/>
      <c r="DP120" s="931"/>
      <c r="DQ120" s="931">
        <v>7825481</v>
      </c>
      <c r="DR120" s="931"/>
      <c r="DS120" s="931"/>
      <c r="DT120" s="931"/>
      <c r="DU120" s="931"/>
      <c r="DV120" s="932">
        <v>69</v>
      </c>
      <c r="DW120" s="932"/>
      <c r="DX120" s="932"/>
      <c r="DY120" s="932"/>
      <c r="DZ120" s="933"/>
    </row>
    <row r="121" spans="1:130" s="218" customFormat="1" ht="26.25" customHeight="1" x14ac:dyDescent="0.25">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166464</v>
      </c>
      <c r="BR121" s="926"/>
      <c r="BS121" s="926"/>
      <c r="BT121" s="926"/>
      <c r="BU121" s="926"/>
      <c r="BV121" s="926">
        <v>149999</v>
      </c>
      <c r="BW121" s="926"/>
      <c r="BX121" s="926"/>
      <c r="BY121" s="926"/>
      <c r="BZ121" s="926"/>
      <c r="CA121" s="926">
        <v>132144</v>
      </c>
      <c r="CB121" s="926"/>
      <c r="CC121" s="926"/>
      <c r="CD121" s="926"/>
      <c r="CE121" s="926"/>
      <c r="CF121" s="920">
        <v>1.2</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91294</v>
      </c>
      <c r="DH121" s="926"/>
      <c r="DI121" s="926"/>
      <c r="DJ121" s="926"/>
      <c r="DK121" s="926"/>
      <c r="DL121" s="926">
        <v>89655</v>
      </c>
      <c r="DM121" s="926"/>
      <c r="DN121" s="926"/>
      <c r="DO121" s="926"/>
      <c r="DP121" s="926"/>
      <c r="DQ121" s="926">
        <v>168688</v>
      </c>
      <c r="DR121" s="926"/>
      <c r="DS121" s="926"/>
      <c r="DT121" s="926"/>
      <c r="DU121" s="926"/>
      <c r="DV121" s="927">
        <v>1.5</v>
      </c>
      <c r="DW121" s="927"/>
      <c r="DX121" s="927"/>
      <c r="DY121" s="927"/>
      <c r="DZ121" s="928"/>
    </row>
    <row r="122" spans="1:130" s="218" customFormat="1" ht="26.25" customHeight="1" x14ac:dyDescent="0.25">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23984657</v>
      </c>
      <c r="BR122" s="1000"/>
      <c r="BS122" s="1000"/>
      <c r="BT122" s="1000"/>
      <c r="BU122" s="1000"/>
      <c r="BV122" s="1000">
        <v>22976075</v>
      </c>
      <c r="BW122" s="1000"/>
      <c r="BX122" s="1000"/>
      <c r="BY122" s="1000"/>
      <c r="BZ122" s="1000"/>
      <c r="CA122" s="1000">
        <v>22295319</v>
      </c>
      <c r="CB122" s="1000"/>
      <c r="CC122" s="1000"/>
      <c r="CD122" s="1000"/>
      <c r="CE122" s="1000"/>
      <c r="CF122" s="1017">
        <v>196.6</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5">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452</v>
      </c>
      <c r="BP123" s="1005"/>
      <c r="BQ123" s="1063">
        <v>37496776</v>
      </c>
      <c r="BR123" s="1064"/>
      <c r="BS123" s="1064"/>
      <c r="BT123" s="1064"/>
      <c r="BU123" s="1064"/>
      <c r="BV123" s="1064">
        <v>36371561</v>
      </c>
      <c r="BW123" s="1064"/>
      <c r="BX123" s="1064"/>
      <c r="BY123" s="1064"/>
      <c r="BZ123" s="1064"/>
      <c r="CA123" s="1064">
        <v>35756974</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3">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5">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3">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121</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5">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3">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61288</v>
      </c>
      <c r="AB128" s="1046"/>
      <c r="AC128" s="1046"/>
      <c r="AD128" s="1046"/>
      <c r="AE128" s="1047"/>
      <c r="AF128" s="1048">
        <v>56360</v>
      </c>
      <c r="AG128" s="1046"/>
      <c r="AH128" s="1046"/>
      <c r="AI128" s="1046"/>
      <c r="AJ128" s="1047"/>
      <c r="AK128" s="1048">
        <v>100300</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122</v>
      </c>
      <c r="BG128" s="1053"/>
      <c r="BH128" s="1053"/>
      <c r="BI128" s="1053"/>
      <c r="BJ128" s="1053"/>
      <c r="BK128" s="1053"/>
      <c r="BL128" s="1054"/>
      <c r="BM128" s="1052">
        <v>12.89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v>718</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13511158</v>
      </c>
      <c r="AB129" s="959"/>
      <c r="AC129" s="959"/>
      <c r="AD129" s="959"/>
      <c r="AE129" s="960"/>
      <c r="AF129" s="961">
        <v>13440271</v>
      </c>
      <c r="AG129" s="959"/>
      <c r="AH129" s="959"/>
      <c r="AI129" s="959"/>
      <c r="AJ129" s="960"/>
      <c r="AK129" s="961">
        <v>13649453</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122</v>
      </c>
      <c r="BG129" s="1067"/>
      <c r="BH129" s="1067"/>
      <c r="BI129" s="1067"/>
      <c r="BJ129" s="1067"/>
      <c r="BK129" s="1067"/>
      <c r="BL129" s="1068"/>
      <c r="BM129" s="1066">
        <v>17.89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2501021</v>
      </c>
      <c r="AB130" s="959"/>
      <c r="AC130" s="959"/>
      <c r="AD130" s="959"/>
      <c r="AE130" s="960"/>
      <c r="AF130" s="961">
        <v>2326710</v>
      </c>
      <c r="AG130" s="959"/>
      <c r="AH130" s="959"/>
      <c r="AI130" s="959"/>
      <c r="AJ130" s="960"/>
      <c r="AK130" s="961">
        <v>2311584</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8.5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3">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11010137</v>
      </c>
      <c r="AB131" s="986"/>
      <c r="AC131" s="986"/>
      <c r="AD131" s="986"/>
      <c r="AE131" s="987"/>
      <c r="AF131" s="985">
        <v>11113561</v>
      </c>
      <c r="AG131" s="986"/>
      <c r="AH131" s="986"/>
      <c r="AI131" s="986"/>
      <c r="AJ131" s="987"/>
      <c r="AK131" s="985">
        <v>11337869</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9.469073818</v>
      </c>
      <c r="AB132" s="1097"/>
      <c r="AC132" s="1097"/>
      <c r="AD132" s="1097"/>
      <c r="AE132" s="1098"/>
      <c r="AF132" s="1099">
        <v>8.7875434349999999</v>
      </c>
      <c r="AG132" s="1097"/>
      <c r="AH132" s="1097"/>
      <c r="AI132" s="1097"/>
      <c r="AJ132" s="1098"/>
      <c r="AK132" s="1099">
        <v>7.4580505380000002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3">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9</v>
      </c>
      <c r="AB133" s="1080"/>
      <c r="AC133" s="1080"/>
      <c r="AD133" s="1080"/>
      <c r="AE133" s="1081"/>
      <c r="AF133" s="1079">
        <v>8.9</v>
      </c>
      <c r="AG133" s="1080"/>
      <c r="AH133" s="1080"/>
      <c r="AI133" s="1080"/>
      <c r="AJ133" s="1081"/>
      <c r="AK133" s="1079">
        <v>8.5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2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GYVfRhLhEZlnk4j6AeB4/Ziph3tww4W347pRJeIeA7GZZXHoIHV7lDchC2GG9ajnotqeDnwCTvJMh/tEGXVyQ==" saltValue="NulZT01agTGK2cTm4MBnS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1" zoomScaleNormal="85" zoomScaleSheetLayoutView="100" workbookViewId="0">
      <selection activeCell="CI95" sqref="CI95"/>
    </sheetView>
  </sheetViews>
  <sheetFormatPr defaultColWidth="0" defaultRowHeight="13.5" customHeight="1" zeroHeight="1" x14ac:dyDescent="0.25"/>
  <cols>
    <col min="1" max="120" width="2.73046875" style="248" customWidth="1"/>
    <col min="121" max="121" width="0" style="247" hidden="1" customWidth="1"/>
    <col min="122" max="16384" width="9" style="247" hidden="1"/>
  </cols>
  <sheetData>
    <row r="1" spans="1:120" ht="12.75" x14ac:dyDescent="0.2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7"/>
    </row>
    <row r="17" spans="119:120" ht="12.75" x14ac:dyDescent="0.25">
      <c r="DP17" s="247"/>
    </row>
    <row r="18" spans="119:120" ht="12.75" x14ac:dyDescent="0.25"/>
    <row r="19" spans="119:120" ht="12.75" x14ac:dyDescent="0.25"/>
    <row r="20" spans="119:120" ht="12.75" x14ac:dyDescent="0.25">
      <c r="DO20" s="247"/>
      <c r="DP20" s="247"/>
    </row>
    <row r="21" spans="119:120" ht="12.75" x14ac:dyDescent="0.25">
      <c r="DP21" s="247"/>
    </row>
    <row r="22" spans="119:120" ht="12.75" x14ac:dyDescent="0.25"/>
    <row r="23" spans="119:120" ht="12.75" x14ac:dyDescent="0.25">
      <c r="DO23" s="247"/>
      <c r="DP23" s="247"/>
    </row>
    <row r="24" spans="119:120" ht="12.75" x14ac:dyDescent="0.25">
      <c r="DP24" s="247"/>
    </row>
    <row r="25" spans="119:120" ht="12.75" x14ac:dyDescent="0.25">
      <c r="DP25" s="247"/>
    </row>
    <row r="26" spans="119:120" ht="12.75" x14ac:dyDescent="0.25">
      <c r="DO26" s="247"/>
      <c r="DP26" s="247"/>
    </row>
    <row r="27" spans="119:120" ht="12.75" x14ac:dyDescent="0.25"/>
    <row r="28" spans="119:120" ht="12.75" x14ac:dyDescent="0.25">
      <c r="DO28" s="247"/>
      <c r="DP28" s="247"/>
    </row>
    <row r="29" spans="119:120" ht="12.75" x14ac:dyDescent="0.25">
      <c r="DP29" s="247"/>
    </row>
    <row r="30" spans="119:120" ht="12.75" x14ac:dyDescent="0.25"/>
    <row r="31" spans="119:120" ht="12.75" x14ac:dyDescent="0.25">
      <c r="DO31" s="247"/>
      <c r="DP31" s="247"/>
    </row>
    <row r="32" spans="119:120" ht="12.75" x14ac:dyDescent="0.25"/>
    <row r="33" spans="98:120" ht="12.75" x14ac:dyDescent="0.25">
      <c r="DO33" s="247"/>
      <c r="DP33" s="247"/>
    </row>
    <row r="34" spans="98:120" ht="12.75" x14ac:dyDescent="0.25">
      <c r="DM34" s="247"/>
    </row>
    <row r="35" spans="98:120" ht="12.75" x14ac:dyDescent="0.25">
      <c r="CT35" s="247"/>
      <c r="CU35" s="247"/>
      <c r="CV35" s="247"/>
      <c r="CY35" s="247"/>
      <c r="CZ35" s="247"/>
      <c r="DA35" s="247"/>
      <c r="DD35" s="247"/>
      <c r="DE35" s="247"/>
      <c r="DF35" s="247"/>
      <c r="DI35" s="247"/>
      <c r="DJ35" s="247"/>
      <c r="DK35" s="247"/>
      <c r="DM35" s="247"/>
      <c r="DN35" s="247"/>
      <c r="DO35" s="247"/>
      <c r="DP35" s="247"/>
    </row>
    <row r="36" spans="98:120" ht="12.75" x14ac:dyDescent="0.25"/>
    <row r="37" spans="98:120" ht="12.75" x14ac:dyDescent="0.25">
      <c r="CW37" s="247"/>
      <c r="DB37" s="247"/>
      <c r="DG37" s="247"/>
      <c r="DL37" s="247"/>
      <c r="DP37" s="247"/>
    </row>
    <row r="38" spans="98:120" ht="12.75" x14ac:dyDescent="0.25">
      <c r="CT38" s="247"/>
      <c r="CU38" s="247"/>
      <c r="CV38" s="247"/>
      <c r="CW38" s="247"/>
      <c r="CY38" s="247"/>
      <c r="CZ38" s="247"/>
      <c r="DA38" s="247"/>
      <c r="DB38" s="247"/>
      <c r="DD38" s="247"/>
      <c r="DE38" s="247"/>
      <c r="DF38" s="247"/>
      <c r="DG38" s="247"/>
      <c r="DI38" s="247"/>
      <c r="DJ38" s="247"/>
      <c r="DK38" s="247"/>
      <c r="DL38" s="247"/>
      <c r="DN38" s="247"/>
      <c r="DO38" s="247"/>
      <c r="DP38" s="247"/>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7"/>
      <c r="DO49" s="247"/>
      <c r="DP49" s="247"/>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7"/>
      <c r="CS63" s="247"/>
      <c r="CX63" s="247"/>
      <c r="DC63" s="247"/>
      <c r="DH63" s="247"/>
    </row>
    <row r="64" spans="22:120" ht="12.75" x14ac:dyDescent="0.25">
      <c r="V64" s="247"/>
    </row>
    <row r="65" spans="15:120" ht="12.75" x14ac:dyDescent="0.2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2.75" x14ac:dyDescent="0.25">
      <c r="Q66" s="247"/>
      <c r="S66" s="247"/>
      <c r="U66" s="247"/>
      <c r="DM66" s="247"/>
    </row>
    <row r="67" spans="15:120" ht="12.75" x14ac:dyDescent="0.2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2.75" x14ac:dyDescent="0.25"/>
    <row r="69" spans="15:120" ht="12.75" x14ac:dyDescent="0.25"/>
    <row r="70" spans="15:120" ht="12.75" x14ac:dyDescent="0.25"/>
    <row r="71" spans="15:120" ht="12.75" x14ac:dyDescent="0.25"/>
    <row r="72" spans="15:120" ht="12.75" x14ac:dyDescent="0.25">
      <c r="DP72" s="247"/>
    </row>
    <row r="73" spans="15:120" ht="12.75" x14ac:dyDescent="0.25">
      <c r="DP73" s="247"/>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7"/>
      <c r="CX96" s="247"/>
      <c r="DC96" s="247"/>
      <c r="DH96" s="247"/>
    </row>
    <row r="97" spans="24:120" ht="12.75" x14ac:dyDescent="0.25">
      <c r="CS97" s="247"/>
      <c r="CX97" s="247"/>
      <c r="DC97" s="247"/>
      <c r="DH97" s="247"/>
      <c r="DP97" s="248" t="s">
        <v>478</v>
      </c>
    </row>
    <row r="98" spans="24:120" ht="12.75" hidden="1" x14ac:dyDescent="0.25">
      <c r="CS98" s="247"/>
      <c r="CX98" s="247"/>
      <c r="DC98" s="247"/>
      <c r="DH98" s="247"/>
    </row>
    <row r="99" spans="24:120" ht="12.75" hidden="1" x14ac:dyDescent="0.25">
      <c r="CS99" s="247"/>
      <c r="CX99" s="247"/>
      <c r="DC99" s="247"/>
      <c r="DH99" s="247"/>
    </row>
    <row r="101" spans="24:120" ht="12" hidden="1" customHeight="1" x14ac:dyDescent="0.2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5">
      <c r="CU102" s="247"/>
      <c r="CZ102" s="247"/>
      <c r="DE102" s="247"/>
      <c r="DJ102" s="247"/>
      <c r="DM102" s="247"/>
    </row>
    <row r="103" spans="24:120" ht="12.75" hidden="1" x14ac:dyDescent="0.25">
      <c r="CT103" s="247"/>
      <c r="CV103" s="247"/>
      <c r="CW103" s="247"/>
      <c r="CY103" s="247"/>
      <c r="DA103" s="247"/>
      <c r="DB103" s="247"/>
      <c r="DD103" s="247"/>
      <c r="DF103" s="247"/>
      <c r="DG103" s="247"/>
      <c r="DI103" s="247"/>
      <c r="DK103" s="247"/>
      <c r="DL103" s="247"/>
      <c r="DM103" s="247"/>
      <c r="DN103" s="247"/>
      <c r="DO103" s="247"/>
      <c r="DP103" s="247"/>
    </row>
    <row r="104" spans="24:120" ht="12.75" hidden="1" x14ac:dyDescent="0.25">
      <c r="CV104" s="247"/>
      <c r="CW104" s="247"/>
      <c r="DA104" s="247"/>
      <c r="DB104" s="247"/>
      <c r="DF104" s="247"/>
      <c r="DG104" s="247"/>
      <c r="DK104" s="247"/>
      <c r="DL104" s="247"/>
      <c r="DN104" s="247"/>
      <c r="DO104" s="247"/>
      <c r="DP104" s="247"/>
    </row>
    <row r="105" spans="24:120" ht="12.75" hidden="1" customHeight="1" x14ac:dyDescent="0.25"/>
  </sheetData>
  <sheetProtection algorithmName="SHA-512" hashValue="ponXAYM6Fy8v2Fp1QnVaE9FZQ8oAp63O3sF3khDi4tHWNyUJv++5XJQakXetqr58HMwO3dPoXh2Al5/s/dNEPQ==" saltValue="5lUDlMV3JoyTzSfmHFjcO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A44" zoomScaleNormal="100" zoomScaleSheetLayoutView="55" workbookViewId="0"/>
  </sheetViews>
  <sheetFormatPr defaultColWidth="0" defaultRowHeight="13.5" customHeight="1" zeroHeight="1" x14ac:dyDescent="0.25"/>
  <cols>
    <col min="1" max="116" width="2.59765625" style="248" customWidth="1"/>
    <col min="117" max="16384" width="9" style="247" hidden="1"/>
  </cols>
  <sheetData>
    <row r="1" spans="2:116" ht="12.75" x14ac:dyDescent="0.2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2.75" x14ac:dyDescent="0.25"/>
    <row r="3" spans="2:116" ht="12.75" x14ac:dyDescent="0.25"/>
    <row r="4" spans="2:116" ht="12.75" x14ac:dyDescent="0.2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2.75" x14ac:dyDescent="0.2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2.75" x14ac:dyDescent="0.25"/>
    <row r="20" spans="9:116" ht="12.75" x14ac:dyDescent="0.25"/>
    <row r="21" spans="9:116" ht="12.75" x14ac:dyDescent="0.25">
      <c r="DL21" s="247"/>
    </row>
    <row r="22" spans="9:116" ht="12.75" x14ac:dyDescent="0.25">
      <c r="DI22" s="247"/>
      <c r="DJ22" s="247"/>
      <c r="DK22" s="247"/>
      <c r="DL22" s="247"/>
    </row>
    <row r="23" spans="9:116" ht="12.75" x14ac:dyDescent="0.25">
      <c r="CY23" s="247"/>
      <c r="CZ23" s="247"/>
      <c r="DA23" s="247"/>
      <c r="DB23" s="247"/>
      <c r="DC23" s="247"/>
      <c r="DD23" s="247"/>
      <c r="DE23" s="247"/>
      <c r="DF23" s="247"/>
      <c r="DG23" s="247"/>
      <c r="DH23" s="247"/>
      <c r="DI23" s="247"/>
      <c r="DJ23" s="247"/>
      <c r="DK23" s="247"/>
      <c r="DL23" s="247"/>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7"/>
      <c r="DA35" s="247"/>
      <c r="DB35" s="247"/>
      <c r="DC35" s="247"/>
      <c r="DD35" s="247"/>
      <c r="DE35" s="247"/>
      <c r="DF35" s="247"/>
      <c r="DG35" s="247"/>
      <c r="DH35" s="247"/>
      <c r="DI35" s="247"/>
      <c r="DJ35" s="247"/>
      <c r="DK35" s="247"/>
      <c r="DL35" s="247"/>
    </row>
    <row r="36" spans="15:116" ht="12.75" x14ac:dyDescent="0.25"/>
    <row r="37" spans="15:116" ht="12.75" x14ac:dyDescent="0.25">
      <c r="DL37" s="247"/>
    </row>
    <row r="38" spans="15:116" ht="12.75" x14ac:dyDescent="0.25">
      <c r="DI38" s="247"/>
      <c r="DJ38" s="247"/>
      <c r="DK38" s="247"/>
      <c r="DL38" s="247"/>
    </row>
    <row r="39" spans="15:116" ht="12.75" x14ac:dyDescent="0.25"/>
    <row r="40" spans="15:116" ht="12.75" x14ac:dyDescent="0.25"/>
    <row r="41" spans="15:116" ht="12.75" x14ac:dyDescent="0.25"/>
    <row r="42" spans="15:116" ht="12.75" x14ac:dyDescent="0.25"/>
    <row r="43" spans="15:116" ht="12.75" x14ac:dyDescent="0.2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2.75" x14ac:dyDescent="0.25">
      <c r="DL44" s="247"/>
    </row>
    <row r="45" spans="15:116" ht="12.75" x14ac:dyDescent="0.25"/>
    <row r="46" spans="15:116" ht="12.75" x14ac:dyDescent="0.25">
      <c r="DA46" s="247"/>
      <c r="DB46" s="247"/>
      <c r="DC46" s="247"/>
      <c r="DD46" s="247"/>
      <c r="DE46" s="247"/>
      <c r="DF46" s="247"/>
      <c r="DG46" s="247"/>
      <c r="DH46" s="247"/>
      <c r="DI46" s="247"/>
      <c r="DJ46" s="247"/>
      <c r="DK46" s="247"/>
      <c r="DL46" s="247"/>
    </row>
    <row r="47" spans="15:116" ht="12.75" x14ac:dyDescent="0.25"/>
    <row r="48" spans="15:116" ht="12.75" x14ac:dyDescent="0.25"/>
    <row r="49" spans="104:116" ht="12.75" x14ac:dyDescent="0.25"/>
    <row r="50" spans="104:116" ht="12.75" x14ac:dyDescent="0.25">
      <c r="CZ50" s="247"/>
      <c r="DA50" s="247"/>
      <c r="DB50" s="247"/>
      <c r="DC50" s="247"/>
      <c r="DD50" s="247"/>
      <c r="DE50" s="247"/>
      <c r="DF50" s="247"/>
      <c r="DG50" s="247"/>
      <c r="DH50" s="247"/>
      <c r="DI50" s="247"/>
      <c r="DJ50" s="247"/>
      <c r="DK50" s="247"/>
      <c r="DL50" s="247"/>
    </row>
    <row r="51" spans="104:116" ht="12.75" x14ac:dyDescent="0.25"/>
    <row r="52" spans="104:116" ht="12.75" x14ac:dyDescent="0.25"/>
    <row r="53" spans="104:116" ht="12.75" x14ac:dyDescent="0.25">
      <c r="DL53" s="247"/>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7"/>
      <c r="DD67" s="247"/>
      <c r="DE67" s="247"/>
      <c r="DF67" s="247"/>
      <c r="DG67" s="247"/>
      <c r="DH67" s="247"/>
      <c r="DI67" s="247"/>
      <c r="DJ67" s="247"/>
      <c r="DK67" s="247"/>
      <c r="DL67" s="247"/>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fEo4eQnggRtEbDILHR6E9kzZos7sfJYebarPd/rp2egpprX72xhF5FriG+B7JG6j3FphnUj2vh+it81NXi/3pw==" saltValue="2tUxWoawsIB0EjoAVMsYq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6" workbookViewId="0"/>
  </sheetViews>
  <sheetFormatPr defaultColWidth="0" defaultRowHeight="13.5" customHeight="1" zeroHeight="1" x14ac:dyDescent="0.25"/>
  <cols>
    <col min="1" max="36" width="2.46484375" style="249" customWidth="1"/>
    <col min="37" max="44" width="17" style="249" customWidth="1"/>
    <col min="45" max="45" width="6.1328125" style="256" customWidth="1"/>
    <col min="46" max="46" width="3" style="254" customWidth="1"/>
    <col min="47" max="47" width="19.1328125" style="249" hidden="1" customWidth="1"/>
    <col min="48" max="52" width="12.59765625" style="249" hidden="1" customWidth="1"/>
    <col min="53" max="16384" width="8.59765625" style="249" hidden="1"/>
  </cols>
  <sheetData>
    <row r="1" spans="1:46" ht="12.75" x14ac:dyDescent="0.25">
      <c r="AS1" s="250"/>
      <c r="AT1" s="250"/>
    </row>
    <row r="2" spans="1:46" ht="12.75" x14ac:dyDescent="0.25">
      <c r="AS2" s="250"/>
      <c r="AT2" s="250"/>
    </row>
    <row r="3" spans="1:46" ht="12.75" x14ac:dyDescent="0.25">
      <c r="AS3" s="250"/>
      <c r="AT3" s="250"/>
    </row>
    <row r="4" spans="1:46" ht="12.75" x14ac:dyDescent="0.25">
      <c r="AS4" s="250"/>
      <c r="AT4" s="250"/>
    </row>
    <row r="5" spans="1:46" ht="16.149999999999999" x14ac:dyDescent="0.2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2.75" x14ac:dyDescent="0.2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ht="12.75" x14ac:dyDescent="0.2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ht="12.75" x14ac:dyDescent="0.2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3410746</v>
      </c>
      <c r="AP9" s="269">
        <v>92152</v>
      </c>
      <c r="AQ9" s="270">
        <v>105759</v>
      </c>
      <c r="AR9" s="271">
        <v>-12.9</v>
      </c>
    </row>
    <row r="10" spans="1:46" ht="13.5" customHeight="1" x14ac:dyDescent="0.2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780665</v>
      </c>
      <c r="AP10" s="272">
        <v>21092</v>
      </c>
      <c r="AQ10" s="273">
        <v>10117</v>
      </c>
      <c r="AR10" s="274">
        <v>108.5</v>
      </c>
    </row>
    <row r="11" spans="1:46" ht="13.5" customHeight="1" x14ac:dyDescent="0.2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v>55665</v>
      </c>
      <c r="AP11" s="272">
        <v>1504</v>
      </c>
      <c r="AQ11" s="273">
        <v>1625</v>
      </c>
      <c r="AR11" s="274">
        <v>-7.4</v>
      </c>
    </row>
    <row r="12" spans="1:46" ht="13.5" customHeight="1" x14ac:dyDescent="0.2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490</v>
      </c>
      <c r="AP12" s="272" t="s">
        <v>490</v>
      </c>
      <c r="AQ12" s="273">
        <v>17</v>
      </c>
      <c r="AR12" s="274" t="s">
        <v>490</v>
      </c>
    </row>
    <row r="13" spans="1:46" ht="13.5" customHeight="1" x14ac:dyDescent="0.2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190529</v>
      </c>
      <c r="AP13" s="272">
        <v>5148</v>
      </c>
      <c r="AQ13" s="273">
        <v>4122</v>
      </c>
      <c r="AR13" s="274">
        <v>24.9</v>
      </c>
    </row>
    <row r="14" spans="1:46" ht="13.5" customHeight="1" x14ac:dyDescent="0.2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51723</v>
      </c>
      <c r="AP14" s="272">
        <v>1397</v>
      </c>
      <c r="AQ14" s="273">
        <v>2482</v>
      </c>
      <c r="AR14" s="274">
        <v>-43.7</v>
      </c>
    </row>
    <row r="15" spans="1:46" ht="13.5" customHeight="1" x14ac:dyDescent="0.2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-232318</v>
      </c>
      <c r="AP15" s="272">
        <v>-6277</v>
      </c>
      <c r="AQ15" s="273">
        <v>-6906</v>
      </c>
      <c r="AR15" s="274">
        <v>-9.1</v>
      </c>
    </row>
    <row r="16" spans="1:46" ht="12.75" x14ac:dyDescent="0.2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4257010</v>
      </c>
      <c r="AP16" s="272">
        <v>115017</v>
      </c>
      <c r="AQ16" s="273">
        <v>117215</v>
      </c>
      <c r="AR16" s="274">
        <v>-1.9</v>
      </c>
    </row>
    <row r="17" spans="1:46" ht="12.75" x14ac:dyDescent="0.2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2.75" x14ac:dyDescent="0.2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2.75" x14ac:dyDescent="0.2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2.75" x14ac:dyDescent="0.2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2.75" x14ac:dyDescent="0.2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9.1300000000000008</v>
      </c>
      <c r="AP21" s="286">
        <v>10.35</v>
      </c>
      <c r="AQ21" s="287">
        <v>-1.22</v>
      </c>
      <c r="AR21" s="255"/>
      <c r="AS21" s="288"/>
      <c r="AT21" s="284"/>
    </row>
    <row r="22" spans="1:46" s="289" customFormat="1" ht="12.75" x14ac:dyDescent="0.2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96.7</v>
      </c>
      <c r="AP22" s="291">
        <v>97.1</v>
      </c>
      <c r="AQ22" s="292">
        <v>-0.4</v>
      </c>
      <c r="AR22" s="276"/>
      <c r="AS22" s="288"/>
      <c r="AT22" s="284"/>
    </row>
    <row r="23" spans="1:46" s="289" customFormat="1" ht="12.75" x14ac:dyDescent="0.2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2.75" x14ac:dyDescent="0.2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2.75" x14ac:dyDescent="0.2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2.75" x14ac:dyDescent="0.2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2.75" x14ac:dyDescent="0.25">
      <c r="A27" s="297"/>
      <c r="AO27" s="250"/>
      <c r="AP27" s="250"/>
      <c r="AQ27" s="250"/>
      <c r="AR27" s="250"/>
      <c r="AS27" s="250"/>
      <c r="AT27" s="250"/>
    </row>
    <row r="28" spans="1:46" ht="16.149999999999999" x14ac:dyDescent="0.2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2.75" x14ac:dyDescent="0.2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ht="12.75" x14ac:dyDescent="0.2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2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2330960</v>
      </c>
      <c r="AP32" s="300">
        <v>62978</v>
      </c>
      <c r="AQ32" s="301">
        <v>71795</v>
      </c>
      <c r="AR32" s="302">
        <v>-12.3</v>
      </c>
    </row>
    <row r="33" spans="1:46" ht="13.5" customHeight="1" x14ac:dyDescent="0.2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490</v>
      </c>
      <c r="AP33" s="300" t="s">
        <v>490</v>
      </c>
      <c r="AQ33" s="301" t="s">
        <v>490</v>
      </c>
      <c r="AR33" s="302" t="s">
        <v>490</v>
      </c>
    </row>
    <row r="34" spans="1:46" ht="27" customHeight="1" x14ac:dyDescent="0.2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490</v>
      </c>
      <c r="AP34" s="300" t="s">
        <v>490</v>
      </c>
      <c r="AQ34" s="301" t="s">
        <v>490</v>
      </c>
      <c r="AR34" s="302" t="s">
        <v>490</v>
      </c>
    </row>
    <row r="35" spans="1:46" ht="27" customHeight="1" x14ac:dyDescent="0.2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858091</v>
      </c>
      <c r="AP35" s="300">
        <v>23184</v>
      </c>
      <c r="AQ35" s="301">
        <v>17107</v>
      </c>
      <c r="AR35" s="302">
        <v>35.5</v>
      </c>
    </row>
    <row r="36" spans="1:46" ht="27" customHeight="1" x14ac:dyDescent="0.2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v>68417</v>
      </c>
      <c r="AP36" s="300">
        <v>1849</v>
      </c>
      <c r="AQ36" s="301">
        <v>3528</v>
      </c>
      <c r="AR36" s="302">
        <v>-47.6</v>
      </c>
    </row>
    <row r="37" spans="1:46" ht="13.5" customHeight="1" x14ac:dyDescent="0.2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t="s">
        <v>490</v>
      </c>
      <c r="AP37" s="300" t="s">
        <v>490</v>
      </c>
      <c r="AQ37" s="301">
        <v>388</v>
      </c>
      <c r="AR37" s="302" t="s">
        <v>490</v>
      </c>
    </row>
    <row r="38" spans="1:46" ht="27" customHeight="1" x14ac:dyDescent="0.2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t="s">
        <v>490</v>
      </c>
      <c r="AP38" s="303" t="s">
        <v>490</v>
      </c>
      <c r="AQ38" s="304">
        <v>2</v>
      </c>
      <c r="AR38" s="292" t="s">
        <v>490</v>
      </c>
      <c r="AS38" s="299"/>
    </row>
    <row r="39" spans="1:46" ht="12.75" x14ac:dyDescent="0.2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-100300</v>
      </c>
      <c r="AP39" s="300">
        <v>-2710</v>
      </c>
      <c r="AQ39" s="301">
        <v>-3420</v>
      </c>
      <c r="AR39" s="302">
        <v>-20.8</v>
      </c>
      <c r="AS39" s="299"/>
    </row>
    <row r="40" spans="1:46" ht="27" customHeight="1" x14ac:dyDescent="0.2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-2311584</v>
      </c>
      <c r="AP40" s="300">
        <v>-62455</v>
      </c>
      <c r="AQ40" s="301">
        <v>-62953</v>
      </c>
      <c r="AR40" s="302">
        <v>-0.8</v>
      </c>
      <c r="AS40" s="299"/>
    </row>
    <row r="41" spans="1:46" ht="12.75" x14ac:dyDescent="0.2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845584</v>
      </c>
      <c r="AP41" s="300">
        <v>22846</v>
      </c>
      <c r="AQ41" s="301">
        <v>26447</v>
      </c>
      <c r="AR41" s="302">
        <v>-13.6</v>
      </c>
      <c r="AS41" s="299"/>
    </row>
    <row r="42" spans="1:46" ht="12.75" x14ac:dyDescent="0.2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2.75" x14ac:dyDescent="0.2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2.75" x14ac:dyDescent="0.2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2.75" x14ac:dyDescent="0.2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2.75" x14ac:dyDescent="0.2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2.75" x14ac:dyDescent="0.2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ht="12.75" x14ac:dyDescent="0.2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ht="12.75" x14ac:dyDescent="0.2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2976695</v>
      </c>
      <c r="AN51" s="322">
        <v>74780</v>
      </c>
      <c r="AO51" s="323">
        <v>34.1</v>
      </c>
      <c r="AP51" s="324">
        <v>128523</v>
      </c>
      <c r="AQ51" s="325">
        <v>-3.4</v>
      </c>
      <c r="AR51" s="326">
        <v>37.5</v>
      </c>
    </row>
    <row r="52" spans="1:44" ht="12.75" x14ac:dyDescent="0.2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1516586</v>
      </c>
      <c r="AN52" s="330">
        <v>38099</v>
      </c>
      <c r="AO52" s="331">
        <v>-3.3</v>
      </c>
      <c r="AP52" s="332">
        <v>56792</v>
      </c>
      <c r="AQ52" s="333">
        <v>-0.3</v>
      </c>
      <c r="AR52" s="334">
        <v>-3</v>
      </c>
    </row>
    <row r="53" spans="1:44" ht="12.75" x14ac:dyDescent="0.2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1396213</v>
      </c>
      <c r="AN53" s="322">
        <v>35699</v>
      </c>
      <c r="AO53" s="323">
        <v>-52.3</v>
      </c>
      <c r="AP53" s="324">
        <v>92919</v>
      </c>
      <c r="AQ53" s="325">
        <v>-27.7</v>
      </c>
      <c r="AR53" s="326">
        <v>-24.6</v>
      </c>
    </row>
    <row r="54" spans="1:44" ht="12.75" x14ac:dyDescent="0.2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1062155</v>
      </c>
      <c r="AN54" s="330">
        <v>27157</v>
      </c>
      <c r="AO54" s="331">
        <v>-28.7</v>
      </c>
      <c r="AP54" s="332">
        <v>54128</v>
      </c>
      <c r="AQ54" s="333">
        <v>-4.7</v>
      </c>
      <c r="AR54" s="334">
        <v>-24</v>
      </c>
    </row>
    <row r="55" spans="1:44" ht="12.75" x14ac:dyDescent="0.2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2791478</v>
      </c>
      <c r="AN55" s="322">
        <v>72738</v>
      </c>
      <c r="AO55" s="323">
        <v>103.8</v>
      </c>
      <c r="AP55" s="324">
        <v>103663</v>
      </c>
      <c r="AQ55" s="325">
        <v>11.6</v>
      </c>
      <c r="AR55" s="326">
        <v>92.2</v>
      </c>
    </row>
    <row r="56" spans="1:44" ht="12.75" x14ac:dyDescent="0.2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1803922</v>
      </c>
      <c r="AN56" s="330">
        <v>47005</v>
      </c>
      <c r="AO56" s="331">
        <v>73.099999999999994</v>
      </c>
      <c r="AP56" s="332">
        <v>64346</v>
      </c>
      <c r="AQ56" s="333">
        <v>18.899999999999999</v>
      </c>
      <c r="AR56" s="334">
        <v>54.2</v>
      </c>
    </row>
    <row r="57" spans="1:44" ht="12.75" x14ac:dyDescent="0.2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2107693</v>
      </c>
      <c r="AN57" s="322">
        <v>55919</v>
      </c>
      <c r="AO57" s="323">
        <v>-23.1</v>
      </c>
      <c r="AP57" s="324">
        <v>92012</v>
      </c>
      <c r="AQ57" s="325">
        <v>-11.2</v>
      </c>
      <c r="AR57" s="326">
        <v>-11.9</v>
      </c>
    </row>
    <row r="58" spans="1:44" ht="12.75" x14ac:dyDescent="0.2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1760057</v>
      </c>
      <c r="AN58" s="330">
        <v>46696</v>
      </c>
      <c r="AO58" s="331">
        <v>-0.7</v>
      </c>
      <c r="AP58" s="332">
        <v>61382</v>
      </c>
      <c r="AQ58" s="333">
        <v>-4.5999999999999996</v>
      </c>
      <c r="AR58" s="334">
        <v>3.9</v>
      </c>
    </row>
    <row r="59" spans="1:44" ht="12.75" x14ac:dyDescent="0.2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2375258</v>
      </c>
      <c r="AN59" s="322">
        <v>64175</v>
      </c>
      <c r="AO59" s="323">
        <v>14.8</v>
      </c>
      <c r="AP59" s="324">
        <v>91317</v>
      </c>
      <c r="AQ59" s="325">
        <v>-0.8</v>
      </c>
      <c r="AR59" s="326">
        <v>15.6</v>
      </c>
    </row>
    <row r="60" spans="1:44" ht="12.75" x14ac:dyDescent="0.2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1576206</v>
      </c>
      <c r="AN60" s="330">
        <v>42586</v>
      </c>
      <c r="AO60" s="331">
        <v>-8.8000000000000007</v>
      </c>
      <c r="AP60" s="332">
        <v>56480</v>
      </c>
      <c r="AQ60" s="333">
        <v>-8</v>
      </c>
      <c r="AR60" s="334">
        <v>-0.8</v>
      </c>
    </row>
    <row r="61" spans="1:44" ht="12.75" x14ac:dyDescent="0.2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2329467</v>
      </c>
      <c r="AN61" s="337">
        <v>60662</v>
      </c>
      <c r="AO61" s="338">
        <v>15.5</v>
      </c>
      <c r="AP61" s="339">
        <v>101687</v>
      </c>
      <c r="AQ61" s="340">
        <v>-6.3</v>
      </c>
      <c r="AR61" s="326">
        <v>21.8</v>
      </c>
    </row>
    <row r="62" spans="1:44" ht="12.75" x14ac:dyDescent="0.2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1543785</v>
      </c>
      <c r="AN62" s="330">
        <v>40309</v>
      </c>
      <c r="AO62" s="331">
        <v>6.3</v>
      </c>
      <c r="AP62" s="332">
        <v>58626</v>
      </c>
      <c r="AQ62" s="333">
        <v>0.3</v>
      </c>
      <c r="AR62" s="334">
        <v>6</v>
      </c>
    </row>
    <row r="63" spans="1:44" ht="12.75" x14ac:dyDescent="0.2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2.75" x14ac:dyDescent="0.2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2.75" x14ac:dyDescent="0.2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2.75" x14ac:dyDescent="0.2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5">
      <c r="AK67" s="250"/>
      <c r="AL67" s="250"/>
      <c r="AM67" s="250"/>
      <c r="AN67" s="250"/>
      <c r="AO67" s="250"/>
      <c r="AP67" s="250"/>
      <c r="AQ67" s="250"/>
      <c r="AR67" s="250"/>
      <c r="AS67" s="250"/>
      <c r="AT67" s="250"/>
    </row>
    <row r="68" spans="1:46" ht="13.5" hidden="1" customHeight="1" x14ac:dyDescent="0.25">
      <c r="AK68" s="250"/>
      <c r="AL68" s="250"/>
      <c r="AM68" s="250"/>
      <c r="AN68" s="250"/>
      <c r="AO68" s="250"/>
      <c r="AP68" s="250"/>
      <c r="AQ68" s="250"/>
      <c r="AR68" s="250"/>
    </row>
    <row r="69" spans="1:46" ht="13.5" hidden="1" customHeight="1" x14ac:dyDescent="0.25">
      <c r="AK69" s="250"/>
      <c r="AL69" s="250"/>
      <c r="AM69" s="250"/>
      <c r="AN69" s="250"/>
      <c r="AO69" s="250"/>
      <c r="AP69" s="250"/>
      <c r="AQ69" s="250"/>
      <c r="AR69" s="250"/>
    </row>
    <row r="70" spans="1:46" ht="12.75" hidden="1" x14ac:dyDescent="0.25">
      <c r="AK70" s="250"/>
      <c r="AL70" s="250"/>
      <c r="AM70" s="250"/>
      <c r="AN70" s="250"/>
      <c r="AO70" s="250"/>
      <c r="AP70" s="250"/>
      <c r="AQ70" s="250"/>
      <c r="AR70" s="250"/>
    </row>
    <row r="71" spans="1:46" ht="12.75" hidden="1" x14ac:dyDescent="0.25">
      <c r="AK71" s="250"/>
      <c r="AL71" s="250"/>
      <c r="AM71" s="250"/>
      <c r="AN71" s="250"/>
      <c r="AO71" s="250"/>
      <c r="AP71" s="250"/>
      <c r="AQ71" s="250"/>
      <c r="AR71" s="250"/>
    </row>
    <row r="72" spans="1:46" ht="12.75" hidden="1" x14ac:dyDescent="0.25">
      <c r="AK72" s="250"/>
      <c r="AL72" s="250"/>
      <c r="AM72" s="250"/>
      <c r="AN72" s="250"/>
      <c r="AO72" s="250"/>
      <c r="AP72" s="250"/>
      <c r="AQ72" s="250"/>
      <c r="AR72" s="250"/>
    </row>
    <row r="73" spans="1:46" ht="12.75" hidden="1" x14ac:dyDescent="0.25">
      <c r="AK73" s="250"/>
      <c r="AL73" s="250"/>
      <c r="AM73" s="250"/>
      <c r="AN73" s="250"/>
      <c r="AO73" s="250"/>
      <c r="AP73" s="250"/>
      <c r="AQ73" s="250"/>
      <c r="AR73" s="250"/>
    </row>
  </sheetData>
  <sheetProtection algorithmName="SHA-512" hashValue="5tfV3XfgY7HuyQ8LfrlguzfSirgeZOaKeI728iRB4y3XWVp/8QaKigVbE4QV8y0JBmYMtHwcYgmiEuPJus5b2Q==" saltValue="N4PwK2cpKRTXWA/ONinS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6" zoomScaleNormal="100" zoomScaleSheetLayoutView="55" workbookViewId="0">
      <selection activeCell="BK39" sqref="BK39"/>
    </sheetView>
  </sheetViews>
  <sheetFormatPr defaultColWidth="0" defaultRowHeight="13.5" customHeight="1" zeroHeight="1" x14ac:dyDescent="0.25"/>
  <cols>
    <col min="1" max="125" width="2.46484375" style="248" customWidth="1"/>
    <col min="126" max="16384" width="9" style="247" hidden="1"/>
  </cols>
  <sheetData>
    <row r="1" spans="2:125" ht="13.5" customHeight="1" x14ac:dyDescent="0.2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2.75" x14ac:dyDescent="0.25">
      <c r="B2" s="247"/>
      <c r="DG2" s="247"/>
    </row>
    <row r="3" spans="2:125" ht="12.75" x14ac:dyDescent="0.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2.75" x14ac:dyDescent="0.25"/>
    <row r="5" spans="2:125" ht="12.75" x14ac:dyDescent="0.25"/>
    <row r="6" spans="2:125" ht="12.75" x14ac:dyDescent="0.25"/>
    <row r="7" spans="2:125" ht="12.75" x14ac:dyDescent="0.25"/>
    <row r="8" spans="2:125" ht="12.75" x14ac:dyDescent="0.25"/>
    <row r="9" spans="2:125" ht="12.75" x14ac:dyDescent="0.25">
      <c r="DU9" s="247"/>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7"/>
    </row>
    <row r="18" spans="125:125" ht="12.75" x14ac:dyDescent="0.25"/>
    <row r="19" spans="125:125" ht="12.75" x14ac:dyDescent="0.25"/>
    <row r="20" spans="125:125" ht="12.75" x14ac:dyDescent="0.25">
      <c r="DU20" s="247"/>
    </row>
    <row r="21" spans="125:125" ht="12.75" x14ac:dyDescent="0.25">
      <c r="DU21" s="247"/>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7"/>
    </row>
    <row r="29" spans="125:125" ht="12.75" x14ac:dyDescent="0.25"/>
    <row r="30" spans="125:125" ht="12.75" x14ac:dyDescent="0.25"/>
    <row r="31" spans="125:125" ht="12.75" x14ac:dyDescent="0.25"/>
    <row r="32" spans="125:125" ht="12.75" x14ac:dyDescent="0.25"/>
    <row r="33" spans="2:125" ht="12.75" x14ac:dyDescent="0.25">
      <c r="B33" s="247"/>
      <c r="G33" s="247"/>
      <c r="I33" s="247"/>
    </row>
    <row r="34" spans="2:125" ht="12.75" x14ac:dyDescent="0.25">
      <c r="C34" s="247"/>
      <c r="P34" s="247"/>
      <c r="DE34" s="247"/>
      <c r="DH34" s="247"/>
    </row>
    <row r="35" spans="2:125" ht="12.75" x14ac:dyDescent="0.25">
      <c r="D35" s="247"/>
      <c r="E35" s="247"/>
      <c r="DG35" s="247"/>
      <c r="DJ35" s="247"/>
      <c r="DP35" s="247"/>
      <c r="DQ35" s="247"/>
      <c r="DR35" s="247"/>
      <c r="DS35" s="247"/>
      <c r="DT35" s="247"/>
      <c r="DU35" s="247"/>
    </row>
    <row r="36" spans="2:125" ht="12.75" x14ac:dyDescent="0.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2.75" x14ac:dyDescent="0.25">
      <c r="DU37" s="247"/>
    </row>
    <row r="38" spans="2:125" ht="12.75" x14ac:dyDescent="0.25">
      <c r="DT38" s="247"/>
      <c r="DU38" s="247"/>
    </row>
    <row r="39" spans="2:125" ht="12.75" x14ac:dyDescent="0.25"/>
    <row r="40" spans="2:125" ht="12.75" x14ac:dyDescent="0.25">
      <c r="DH40" s="247"/>
    </row>
    <row r="41" spans="2:125" ht="12.75" x14ac:dyDescent="0.25">
      <c r="DE41" s="247"/>
    </row>
    <row r="42" spans="2:125" ht="12.75" x14ac:dyDescent="0.25">
      <c r="DG42" s="247"/>
      <c r="DJ42" s="247"/>
    </row>
    <row r="43" spans="2:125" ht="12.75" x14ac:dyDescent="0.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2.75" x14ac:dyDescent="0.25">
      <c r="DU44" s="247"/>
    </row>
    <row r="45" spans="2:125" ht="12.75" x14ac:dyDescent="0.25"/>
    <row r="46" spans="2:125" ht="12.75" x14ac:dyDescent="0.25"/>
    <row r="47" spans="2:125" ht="12.75" x14ac:dyDescent="0.25"/>
    <row r="48" spans="2:125" ht="12.75" x14ac:dyDescent="0.25">
      <c r="DT48" s="247"/>
      <c r="DU48" s="247"/>
    </row>
    <row r="49" spans="120:125" ht="12.75" x14ac:dyDescent="0.25">
      <c r="DU49" s="247"/>
    </row>
    <row r="50" spans="120:125" ht="12.75" x14ac:dyDescent="0.25">
      <c r="DU50" s="247"/>
    </row>
    <row r="51" spans="120:125" ht="12.75" x14ac:dyDescent="0.25">
      <c r="DP51" s="247"/>
      <c r="DQ51" s="247"/>
      <c r="DR51" s="247"/>
      <c r="DS51" s="247"/>
      <c r="DT51" s="247"/>
      <c r="DU51" s="247"/>
    </row>
    <row r="52" spans="120:125" ht="12.75" x14ac:dyDescent="0.25"/>
    <row r="53" spans="120:125" ht="12.75" x14ac:dyDescent="0.25"/>
    <row r="54" spans="120:125" ht="12.75" x14ac:dyDescent="0.25">
      <c r="DU54" s="247"/>
    </row>
    <row r="55" spans="120:125" ht="12.75" x14ac:dyDescent="0.25"/>
    <row r="56" spans="120:125" ht="12.75" x14ac:dyDescent="0.25"/>
    <row r="57" spans="120:125" ht="12.75" x14ac:dyDescent="0.25"/>
    <row r="58" spans="120:125" ht="12.75" x14ac:dyDescent="0.25">
      <c r="DU58" s="247"/>
    </row>
    <row r="59" spans="120:125" ht="12.75" x14ac:dyDescent="0.25"/>
    <row r="60" spans="120:125" ht="12.75" x14ac:dyDescent="0.25"/>
    <row r="61" spans="120:125" ht="12.75" x14ac:dyDescent="0.25"/>
    <row r="62" spans="120:125" ht="12.75" x14ac:dyDescent="0.25"/>
    <row r="63" spans="120:125" ht="12.75" x14ac:dyDescent="0.25">
      <c r="DU63" s="247"/>
    </row>
    <row r="64" spans="120:125" ht="12.75" x14ac:dyDescent="0.25">
      <c r="DT64" s="247"/>
      <c r="DU64" s="247"/>
    </row>
    <row r="65" spans="123:125" ht="12.75" x14ac:dyDescent="0.25"/>
    <row r="66" spans="123:125" ht="12.75" x14ac:dyDescent="0.25"/>
    <row r="67" spans="123:125" ht="12.75" x14ac:dyDescent="0.25"/>
    <row r="68" spans="123:125" ht="12.75" x14ac:dyDescent="0.25"/>
    <row r="69" spans="123:125" ht="12.75" x14ac:dyDescent="0.25">
      <c r="DS69" s="247"/>
      <c r="DT69" s="247"/>
      <c r="DU69" s="247"/>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7"/>
    </row>
    <row r="83" spans="116:125" ht="12.75" x14ac:dyDescent="0.25">
      <c r="DM83" s="247"/>
      <c r="DN83" s="247"/>
      <c r="DO83" s="247"/>
      <c r="DP83" s="247"/>
      <c r="DQ83" s="247"/>
      <c r="DR83" s="247"/>
      <c r="DS83" s="247"/>
      <c r="DT83" s="247"/>
      <c r="DU83" s="247"/>
    </row>
    <row r="84" spans="116:125" ht="12.75" x14ac:dyDescent="0.25"/>
    <row r="85" spans="116:125" ht="12.75" x14ac:dyDescent="0.25"/>
    <row r="86" spans="116:125" ht="12.75" x14ac:dyDescent="0.25"/>
    <row r="87" spans="116:125" ht="12.75" x14ac:dyDescent="0.25"/>
    <row r="88" spans="116:125" ht="12.75" x14ac:dyDescent="0.25">
      <c r="DU88" s="247"/>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7"/>
      <c r="DT94" s="247"/>
      <c r="DU94" s="247"/>
    </row>
    <row r="95" spans="116:125" ht="13.5" customHeight="1" x14ac:dyDescent="0.25">
      <c r="DU95" s="247"/>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7"/>
    </row>
    <row r="102" spans="124:125" ht="13.5" customHeight="1" x14ac:dyDescent="0.25"/>
    <row r="103" spans="124:125" ht="13.5" customHeight="1" x14ac:dyDescent="0.25"/>
    <row r="104" spans="124:125" ht="13.5" customHeight="1" x14ac:dyDescent="0.25">
      <c r="DT104" s="247"/>
      <c r="DU104" s="247"/>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7" t="s">
        <v>478</v>
      </c>
    </row>
    <row r="121" spans="125:125" ht="13.5" hidden="1" customHeight="1" x14ac:dyDescent="0.25">
      <c r="DU121" s="247"/>
    </row>
  </sheetData>
  <sheetProtection algorithmName="SHA-512" hashValue="nGd3TCHzGkzYEUou2ZvMJX3RSwoaxbUHqieZ++peky5yhSkL891n0cIie+/QbApQfadvluKO7Z3Jrlk6vHCGNg==" saltValue="oceTrWeIddMD3yi+wcDb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9" zoomScaleNormal="100" zoomScaleSheetLayoutView="55" workbookViewId="0">
      <selection activeCell="BJ61" sqref="BJ61"/>
    </sheetView>
  </sheetViews>
  <sheetFormatPr defaultColWidth="0" defaultRowHeight="13.5" customHeight="1" zeroHeight="1" x14ac:dyDescent="0.25"/>
  <cols>
    <col min="1" max="125" width="2.46484375" style="248" customWidth="1"/>
    <col min="126" max="142" width="0" style="247" hidden="1" customWidth="1"/>
    <col min="143" max="16384" width="9" style="247" hidden="1"/>
  </cols>
  <sheetData>
    <row r="1" spans="1:125" ht="13.5" customHeight="1" x14ac:dyDescent="0.2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2.75" x14ac:dyDescent="0.25">
      <c r="B2" s="247"/>
      <c r="T2" s="247"/>
    </row>
    <row r="3" spans="1:125" ht="12.75" x14ac:dyDescent="0.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7"/>
      <c r="G33" s="247"/>
      <c r="I33" s="247"/>
    </row>
    <row r="34" spans="2:125" ht="12.75" x14ac:dyDescent="0.25">
      <c r="C34" s="247"/>
      <c r="P34" s="247"/>
      <c r="R34" s="247"/>
      <c r="U34" s="247"/>
    </row>
    <row r="35" spans="2:125" ht="12.75" x14ac:dyDescent="0.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2.75" x14ac:dyDescent="0.25">
      <c r="F36" s="247"/>
      <c r="H36" s="247"/>
      <c r="J36" s="247"/>
      <c r="K36" s="247"/>
      <c r="L36" s="247"/>
      <c r="M36" s="247"/>
      <c r="N36" s="247"/>
      <c r="O36" s="247"/>
      <c r="Q36" s="247"/>
      <c r="S36" s="247"/>
      <c r="V36" s="247"/>
    </row>
    <row r="37" spans="2:125" ht="12.75" x14ac:dyDescent="0.25"/>
    <row r="38" spans="2:125" ht="12.75" x14ac:dyDescent="0.25"/>
    <row r="39" spans="2:125" ht="12.75" x14ac:dyDescent="0.25"/>
    <row r="40" spans="2:125" ht="12.75" x14ac:dyDescent="0.25">
      <c r="U40" s="247"/>
    </row>
    <row r="41" spans="2:125" ht="12.75" x14ac:dyDescent="0.25">
      <c r="R41" s="247"/>
    </row>
    <row r="42" spans="2:125" ht="12.75" x14ac:dyDescent="0.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2.75" x14ac:dyDescent="0.25">
      <c r="Q43" s="247"/>
      <c r="S43" s="247"/>
      <c r="V43" s="247"/>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8" t="s">
        <v>478</v>
      </c>
    </row>
  </sheetData>
  <sheetProtection algorithmName="SHA-512" hashValue="LJspdSlMNHS7XoyryhH6zcOrnsLUcdo4kLovnc0DlA2YroEJ+cWFeD/tRTJswfZTmiv9qB3QBZEIHMDy2W+cZw==" saltValue="7ovjLs8fpDWltBAU2pZr6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2"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528</v>
      </c>
      <c r="G46" s="8" t="s">
        <v>529</v>
      </c>
      <c r="H46" s="8" t="s">
        <v>530</v>
      </c>
      <c r="I46" s="8" t="s">
        <v>531</v>
      </c>
      <c r="J46" s="9" t="s">
        <v>532</v>
      </c>
    </row>
    <row r="47" spans="2:10" ht="57.75" customHeight="1" x14ac:dyDescent="0.25">
      <c r="B47" s="10"/>
      <c r="C47" s="1139" t="s">
        <v>3</v>
      </c>
      <c r="D47" s="1139"/>
      <c r="E47" s="1140"/>
      <c r="F47" s="11">
        <v>22.82</v>
      </c>
      <c r="G47" s="12">
        <v>22.2</v>
      </c>
      <c r="H47" s="12">
        <v>22.79</v>
      </c>
      <c r="I47" s="12">
        <v>22.95</v>
      </c>
      <c r="J47" s="13">
        <v>22.65</v>
      </c>
    </row>
    <row r="48" spans="2:10" ht="57.75" customHeight="1" x14ac:dyDescent="0.25">
      <c r="B48" s="14"/>
      <c r="C48" s="1141" t="s">
        <v>4</v>
      </c>
      <c r="D48" s="1141"/>
      <c r="E48" s="1142"/>
      <c r="F48" s="15">
        <v>6.73</v>
      </c>
      <c r="G48" s="16">
        <v>7.57</v>
      </c>
      <c r="H48" s="16">
        <v>6.91</v>
      </c>
      <c r="I48" s="16">
        <v>6.63</v>
      </c>
      <c r="J48" s="17">
        <v>5.59</v>
      </c>
    </row>
    <row r="49" spans="2:10" ht="57.75" customHeight="1" thickBot="1" x14ac:dyDescent="0.3">
      <c r="B49" s="18"/>
      <c r="C49" s="1143" t="s">
        <v>5</v>
      </c>
      <c r="D49" s="1143"/>
      <c r="E49" s="1144"/>
      <c r="F49" s="19">
        <v>2.25</v>
      </c>
      <c r="G49" s="20">
        <v>1.08</v>
      </c>
      <c r="H49" s="20" t="s">
        <v>533</v>
      </c>
      <c r="I49" s="20" t="s">
        <v>534</v>
      </c>
      <c r="J49" s="21" t="s">
        <v>535</v>
      </c>
    </row>
    <row r="50" spans="2:10" ht="12.75" x14ac:dyDescent="0.25"/>
  </sheetData>
  <sheetProtection algorithmName="SHA-512" hashValue="TD1Wisao9PbYo13Om+4JZ10wPO2A00OeheVd7VqRNbwuaqpx6BXrdglwiBwj7i2T4+ecGNcm8UkI9MS9Q0q8hA==" saltValue="phg8IOcOFmHIvO9GT0Kq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神﨑 敬</cp:lastModifiedBy>
  <dcterms:created xsi:type="dcterms:W3CDTF">2026-02-26T09:32:53Z</dcterms:created>
  <dcterms:modified xsi:type="dcterms:W3CDTF">2026-03-31T06:19:12Z</dcterms:modified>
  <cp:category/>
</cp:coreProperties>
</file>